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THAM DINH 53 HO SEN HO\"/>
    </mc:Choice>
  </mc:AlternateContent>
  <bookViews>
    <workbookView xWindow="0" yWindow="0" windowWidth="21570" windowHeight="8145" tabRatio="757"/>
  </bookViews>
  <sheets>
    <sheet name="thưởng tiến độ" sheetId="13" r:id="rId1"/>
  </sheets>
  <definedNames>
    <definedName name="_xlnm._FilterDatabase" localSheetId="0" hidden="1">'thưởng tiến độ'!$A$6:$U$261</definedName>
    <definedName name="_xlnm.Print_Area" localSheetId="0">'thưởng tiến độ'!$B$1:$T$261</definedName>
    <definedName name="_xlnm.Print_Titles" localSheetId="0">'thưởng tiến độ'!$4:$6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261" i="13" l="1"/>
  <c r="S261" i="13"/>
  <c r="T261" i="13"/>
  <c r="T256" i="13"/>
  <c r="S256" i="13"/>
  <c r="T159" i="13" l="1"/>
  <c r="T249" i="13"/>
  <c r="S242" i="13"/>
  <c r="T242" i="13" s="1"/>
  <c r="S236" i="13"/>
  <c r="T236" i="13" s="1"/>
  <c r="S231" i="13"/>
  <c r="T231" i="13" s="1"/>
  <c r="S225" i="13"/>
  <c r="T225" i="13" s="1"/>
  <c r="S221" i="13"/>
  <c r="T221" i="13" s="1"/>
  <c r="S215" i="13"/>
  <c r="T215" i="13" s="1"/>
  <c r="S209" i="13"/>
  <c r="T209" i="13" s="1"/>
  <c r="S207" i="13"/>
  <c r="T207" i="13" s="1"/>
  <c r="S202" i="13"/>
  <c r="T202" i="13" s="1"/>
  <c r="S199" i="13"/>
  <c r="T199" i="13" s="1"/>
  <c r="S195" i="13"/>
  <c r="T195" i="13" s="1"/>
  <c r="S192" i="13"/>
  <c r="T192" i="13" s="1"/>
  <c r="S188" i="13"/>
  <c r="T188" i="13" s="1"/>
  <c r="S184" i="13"/>
  <c r="T184" i="13" s="1"/>
  <c r="S179" i="13"/>
  <c r="T179" i="13" s="1"/>
  <c r="S172" i="13"/>
  <c r="T172" i="13" s="1"/>
  <c r="S169" i="13"/>
  <c r="T169" i="13" s="1"/>
  <c r="S163" i="13"/>
  <c r="T163" i="13" s="1"/>
  <c r="S156" i="13"/>
  <c r="T156" i="13" s="1"/>
  <c r="S152" i="13"/>
  <c r="T152" i="13" s="1"/>
  <c r="S148" i="13"/>
  <c r="T148" i="13" s="1"/>
  <c r="S144" i="13"/>
  <c r="T144" i="13" s="1"/>
  <c r="S141" i="13"/>
  <c r="T141" i="13" s="1"/>
  <c r="S134" i="13"/>
  <c r="T134" i="13" s="1"/>
  <c r="S128" i="13"/>
  <c r="T128" i="13" s="1"/>
  <c r="S123" i="13"/>
  <c r="T123" i="13" s="1"/>
  <c r="S117" i="13"/>
  <c r="T117" i="13" s="1"/>
  <c r="S114" i="13"/>
  <c r="T114" i="13" s="1"/>
  <c r="S109" i="13"/>
  <c r="T109" i="13" s="1"/>
  <c r="S104" i="13"/>
  <c r="T104" i="13" s="1"/>
  <c r="S101" i="13"/>
  <c r="T101" i="13" s="1"/>
  <c r="S95" i="13"/>
  <c r="T95" i="13" s="1"/>
  <c r="S89" i="13"/>
  <c r="T89" i="13" s="1"/>
  <c r="S84" i="13"/>
  <c r="T84" i="13" s="1"/>
  <c r="S78" i="13"/>
  <c r="T78" i="13" s="1"/>
  <c r="S74" i="13"/>
  <c r="T74" i="13" s="1"/>
  <c r="S70" i="13"/>
  <c r="T70" i="13" s="1"/>
  <c r="S64" i="13"/>
  <c r="T64" i="13" s="1"/>
  <c r="S60" i="13"/>
  <c r="T60" i="13" s="1"/>
  <c r="S55" i="13"/>
  <c r="T55" i="13" s="1"/>
  <c r="S50" i="13"/>
  <c r="T50" i="13" s="1"/>
  <c r="S47" i="13"/>
  <c r="T47" i="13" s="1"/>
  <c r="S42" i="13"/>
  <c r="T42" i="13" s="1"/>
  <c r="S37" i="13"/>
  <c r="T37" i="13" s="1"/>
  <c r="S34" i="13"/>
  <c r="T34" i="13" s="1"/>
  <c r="S31" i="13"/>
  <c r="T31" i="13" s="1"/>
  <c r="S25" i="13"/>
  <c r="T25" i="13" s="1"/>
  <c r="S21" i="13"/>
  <c r="T21" i="13" s="1"/>
  <c r="S13" i="13"/>
  <c r="T13" i="13" s="1"/>
  <c r="S7" i="13"/>
  <c r="T7" i="13" s="1"/>
  <c r="U249" i="13" l="1"/>
  <c r="B7" i="13"/>
  <c r="B13" i="13" s="1"/>
  <c r="B21" i="13" s="1"/>
  <c r="U47" i="13"/>
  <c r="U199" i="13"/>
  <c r="U236" i="13"/>
  <c r="U184" i="13"/>
  <c r="U192" i="13"/>
  <c r="U207" i="13"/>
  <c r="U114" i="13"/>
  <c r="U159" i="13"/>
  <c r="U134" i="13"/>
  <c r="U128" i="13"/>
  <c r="U141" i="13"/>
  <c r="U148" i="13"/>
  <c r="U163" i="13"/>
  <c r="U195" i="13"/>
  <c r="U202" i="13"/>
  <c r="U209" i="13"/>
  <c r="U215" i="13"/>
  <c r="U225" i="13"/>
  <c r="U31" i="13" l="1"/>
  <c r="U123" i="13"/>
  <c r="U104" i="13"/>
  <c r="U101" i="13"/>
  <c r="U21" i="13"/>
  <c r="U231" i="13"/>
  <c r="U55" i="13"/>
  <c r="U221" i="13"/>
  <c r="U84" i="13"/>
  <c r="U117" i="13"/>
  <c r="U64" i="13"/>
  <c r="U169" i="13"/>
  <c r="U78" i="13"/>
  <c r="U42" i="13"/>
  <c r="B25" i="13"/>
  <c r="U95" i="13"/>
  <c r="U34" i="13"/>
  <c r="U179" i="13"/>
  <c r="U144" i="13"/>
  <c r="U74" i="13"/>
  <c r="U109" i="13"/>
  <c r="U89" i="13"/>
  <c r="U25" i="13"/>
  <c r="U37" i="13"/>
  <c r="U70" i="13"/>
  <c r="U156" i="13"/>
  <c r="U60" i="13"/>
  <c r="U50" i="13"/>
  <c r="U7" i="13"/>
  <c r="U242" i="13"/>
  <c r="U172" i="13"/>
  <c r="U188" i="13"/>
  <c r="U152" i="13"/>
  <c r="U13" i="13"/>
  <c r="B31" i="13" l="1"/>
  <c r="B34" i="13" s="1"/>
  <c r="B37" i="13" l="1"/>
  <c r="B42" i="13" s="1"/>
  <c r="B47" i="13" l="1"/>
  <c r="B50" i="13" l="1"/>
  <c r="B60" i="13" l="1"/>
  <c r="B64" i="13" s="1"/>
  <c r="B70" i="13" s="1"/>
  <c r="B74" i="13" s="1"/>
  <c r="B78" i="13" s="1"/>
  <c r="B84" i="13" s="1"/>
  <c r="B89" i="13" s="1"/>
  <c r="B95" i="13" s="1"/>
  <c r="B101" i="13" s="1"/>
  <c r="B104" i="13" s="1"/>
  <c r="B109" i="13" s="1"/>
  <c r="B114" i="13" s="1"/>
  <c r="B117" i="13" s="1"/>
  <c r="B123" i="13" s="1"/>
  <c r="B128" i="13" s="1"/>
  <c r="B134" i="13" s="1"/>
  <c r="B141" i="13" s="1"/>
  <c r="B144" i="13" s="1"/>
  <c r="B148" i="13" s="1"/>
  <c r="B152" i="13" s="1"/>
  <c r="B156" i="13" s="1"/>
  <c r="B159" i="13" s="1"/>
  <c r="B163" i="13" s="1"/>
  <c r="B169" i="13" s="1"/>
  <c r="B172" i="13" s="1"/>
  <c r="B179" i="13" s="1"/>
  <c r="B184" i="13" s="1"/>
  <c r="B188" i="13" s="1"/>
  <c r="B192" i="13" s="1"/>
  <c r="B195" i="13" s="1"/>
  <c r="B199" i="13" s="1"/>
  <c r="B202" i="13" s="1"/>
  <c r="B207" i="13" s="1"/>
  <c r="B209" i="13" s="1"/>
  <c r="B215" i="13" s="1"/>
  <c r="B221" i="13" s="1"/>
  <c r="B225" i="13" s="1"/>
  <c r="B231" i="13" s="1"/>
  <c r="B236" i="13" s="1"/>
  <c r="B242" i="13" s="1"/>
</calcChain>
</file>

<file path=xl/sharedStrings.xml><?xml version="1.0" encoding="utf-8"?>
<sst xmlns="http://schemas.openxmlformats.org/spreadsheetml/2006/main" count="711" uniqueCount="379">
  <si>
    <t>các trường hợp rút bù làm thêm cam kết</t>
  </si>
  <si>
    <t>TT</t>
  </si>
  <si>
    <t>STT</t>
  </si>
  <si>
    <t>Trang SGR</t>
  </si>
  <si>
    <t>Đội</t>
  </si>
  <si>
    <t>Tên Sổ Giao ruộng</t>
  </si>
  <si>
    <t>Số điện thoại</t>
  </si>
  <si>
    <t>Địa chỉ</t>
  </si>
  <si>
    <t>Định suất giao ruộng</t>
  </si>
  <si>
    <t>Nhân khẩu phát sinh</t>
  </si>
  <si>
    <t>Số nhân khẩu chết</t>
  </si>
  <si>
    <t xml:space="preserve">Cán bộ CC,VC Giáo viên,Hưu </t>
  </si>
  <si>
    <t>Thông tin thửa đất thu hồi</t>
  </si>
  <si>
    <t>Tổng</t>
  </si>
  <si>
    <t>Xứ đồng</t>
  </si>
  <si>
    <t>Số Tờ trích lục</t>
  </si>
  <si>
    <t>Số thửa trích lục</t>
  </si>
  <si>
    <t>Diện tích thu hồi (m2)</t>
  </si>
  <si>
    <t>Loại đất</t>
  </si>
  <si>
    <t>Tổng Diện tích thu hồi (m2)</t>
  </si>
  <si>
    <t>Đồng Bầu Trên</t>
  </si>
  <si>
    <t>LUC</t>
  </si>
  <si>
    <t>Đồng Mai Dưới</t>
  </si>
  <si>
    <t>Đồng Mai Trên</t>
  </si>
  <si>
    <t>Cổng Nhụ</t>
  </si>
  <si>
    <t>Hoàng Văn Hiển</t>
  </si>
  <si>
    <t>Đào Thị Ân</t>
  </si>
  <si>
    <t>Hoàng Văn Nhân</t>
  </si>
  <si>
    <t>Khu Ao Quán Nhài</t>
  </si>
  <si>
    <t>Hoàng Thị Hậu</t>
  </si>
  <si>
    <t>Hoàng Văn Tài</t>
  </si>
  <si>
    <t>Chu Thị Tư</t>
  </si>
  <si>
    <t>Chu Tuấn Mạc</t>
  </si>
  <si>
    <t>Vũ Thị Miễn (chết)</t>
  </si>
  <si>
    <t>Chu Tuấn Hưởng</t>
  </si>
  <si>
    <t>Đồng Con Cóc</t>
  </si>
  <si>
    <t>Chu Tuấn Bình</t>
  </si>
  <si>
    <t>Chu Thị Bích</t>
  </si>
  <si>
    <t>Chu Thị Thơ</t>
  </si>
  <si>
    <t>Chu Tuấn Thạc (chết)</t>
  </si>
  <si>
    <t>Đào Thị Cua (chết)</t>
  </si>
  <si>
    <t>Nguyễn Bá Nhượng</t>
  </si>
  <si>
    <t>Nguyễn Thị Thúy</t>
  </si>
  <si>
    <t>Nguyễn Thị Thắm</t>
  </si>
  <si>
    <t>Nguyễn Bá Phúc</t>
  </si>
  <si>
    <t>Đồng Bầu Dưới</t>
  </si>
  <si>
    <t>Chu Tuấn Nghĩa</t>
  </si>
  <si>
    <t>Lê Thị Tình</t>
  </si>
  <si>
    <t>Chu Tuấn Sơn</t>
  </si>
  <si>
    <t>Chu Tuấn Hải</t>
  </si>
  <si>
    <t>Chu Thị Thủy</t>
  </si>
  <si>
    <t>Vũ Thị Tuyết</t>
  </si>
  <si>
    <t>Nguyễn Đình Hùng</t>
  </si>
  <si>
    <t>Cầu Sặn</t>
  </si>
  <si>
    <t>Chu Tuấn Ngạc</t>
  </si>
  <si>
    <t>Chu Tuấn Ngạc (chết)</t>
  </si>
  <si>
    <t>Hoàng Thị Thắm</t>
  </si>
  <si>
    <t>Chu Tuấn Trình</t>
  </si>
  <si>
    <t>Nguyễn Như Chiến</t>
  </si>
  <si>
    <t>Chu Thị Ưu</t>
  </si>
  <si>
    <t>Nguyễn Nhu Đại</t>
  </si>
  <si>
    <t>Nguyễn Như Lượng</t>
  </si>
  <si>
    <t>Nguyễn Đình Toàn</t>
  </si>
  <si>
    <t>Nguyễn Đức Toàn</t>
  </si>
  <si>
    <t>Nguyễn Thị Tùy</t>
  </si>
  <si>
    <t>Nguyễn Đình Huấn</t>
  </si>
  <si>
    <t>Nguyễn Thị Tuyến</t>
  </si>
  <si>
    <t>Nguyễn Thị Chúc</t>
  </si>
  <si>
    <t>Lê Đình Bường</t>
  </si>
  <si>
    <t>Nguyễn Bá Khải</t>
  </si>
  <si>
    <t>Nguyễn Thị Giảo</t>
  </si>
  <si>
    <t>Nguyễn Bá Huy(chết)</t>
  </si>
  <si>
    <t>Nguyễn Thị Thục</t>
  </si>
  <si>
    <t>Nguyễn Thị Bích</t>
  </si>
  <si>
    <t>Chu Tuấn Thê</t>
  </si>
  <si>
    <t>Bùi Thị Quặng (chết)</t>
  </si>
  <si>
    <t>Chu Thúc Xô (chết)</t>
  </si>
  <si>
    <t>Chu Tuấn Thịnh</t>
  </si>
  <si>
    <t>Chu Tuấn Thao</t>
  </si>
  <si>
    <t>Chu Tuấn Sa</t>
  </si>
  <si>
    <t>Chu Hữu Xa</t>
  </si>
  <si>
    <t>Vũ Thị Xuân</t>
  </si>
  <si>
    <t>Chu Thị Thảo</t>
  </si>
  <si>
    <t>Chu Văn Hiếu</t>
  </si>
  <si>
    <t>Nguyễn Bá Cảnh</t>
  </si>
  <si>
    <t>Nguyễn Thị Mùi</t>
  </si>
  <si>
    <t>Nguyễn Thị Tý (chết)</t>
  </si>
  <si>
    <t>Nguyễn Bá Thuận</t>
  </si>
  <si>
    <t>Nguyễn Bá Thuân</t>
  </si>
  <si>
    <t>Nguyễn Bá Luân</t>
  </si>
  <si>
    <t>Chu Tuấn Đuơng</t>
  </si>
  <si>
    <t>Chu Tuấn Thùy (chết)</t>
  </si>
  <si>
    <t>Hoàng Thị Mười</t>
  </si>
  <si>
    <t>Nguyễn Bá Đãng</t>
  </si>
  <si>
    <t>Nguyễn Thị Bánh (chết)</t>
  </si>
  <si>
    <t>Vũ Thị Sông</t>
  </si>
  <si>
    <t>Nguyễn Bá Hợp</t>
  </si>
  <si>
    <t>Nguyễn Bá Hưng</t>
  </si>
  <si>
    <t>Đặng Thị Mỹ</t>
  </si>
  <si>
    <t>Nguyễn Thị Anh</t>
  </si>
  <si>
    <t>Nguyễn Thị Trang</t>
  </si>
  <si>
    <t>Nguyễn Thị Yến</t>
  </si>
  <si>
    <t>Nguyễn Bá Chủ</t>
  </si>
  <si>
    <t>Chu Tuấn Lưu</t>
  </si>
  <si>
    <t>Nguyễn Thị Thụ</t>
  </si>
  <si>
    <t>Chu Tuấn Long</t>
  </si>
  <si>
    <t>Đặng Thị Ngọ (chết)</t>
  </si>
  <si>
    <t>Chu Tuấn Tư (chết)</t>
  </si>
  <si>
    <t>Chu Tuấn Liểu</t>
  </si>
  <si>
    <t>Chu Tuấn Liểu (Chết)</t>
  </si>
  <si>
    <t>Trần Thị Hà</t>
  </si>
  <si>
    <t>Chu Anh Tuấn</t>
  </si>
  <si>
    <t>Chu Tuấn Hoa</t>
  </si>
  <si>
    <t>Chu Tuấn Tú</t>
  </si>
  <si>
    <t>Chu Tuấn Tài</t>
  </si>
  <si>
    <t>Nguyễn Bá Bảo</t>
  </si>
  <si>
    <t>Đào Thị Thìn</t>
  </si>
  <si>
    <t>Nguyễn Bá Bính</t>
  </si>
  <si>
    <t>Nguyễn Bá Chiều</t>
  </si>
  <si>
    <t>Nguyễn Bá Phát (chết)</t>
  </si>
  <si>
    <t>Nguyễn Thị Hạt</t>
  </si>
  <si>
    <t>Nguyễn Bá Đôn</t>
  </si>
  <si>
    <t xml:space="preserve">Nguyễn Trọng Long </t>
  </si>
  <si>
    <t>Nguyễn Trọng Long (Hỳ)</t>
  </si>
  <si>
    <t>Hoàng Thị Oanh</t>
  </si>
  <si>
    <t>Nguyễn Trọng Sơn</t>
  </si>
  <si>
    <t>Nguyễn Trọng Sỹ</t>
  </si>
  <si>
    <t>Khúc Thị Huệ</t>
  </si>
  <si>
    <t>Đặng Phạm Tuy</t>
  </si>
  <si>
    <t>Đồng Đổi</t>
  </si>
  <si>
    <t>Nguyễn Thị Huyến</t>
  </si>
  <si>
    <t>Đặng Thị Huyền</t>
  </si>
  <si>
    <t>Đặng Thị Huệ</t>
  </si>
  <si>
    <t>Đặng Văn Huy</t>
  </si>
  <si>
    <t>Hoàng Văn Tân</t>
  </si>
  <si>
    <t>Khu ách</t>
  </si>
  <si>
    <t>Hoàng Thị Thảo</t>
  </si>
  <si>
    <t>Hoàng Văn Tuỳ</t>
  </si>
  <si>
    <t>Khúc Xuân Sáu</t>
  </si>
  <si>
    <t>Đào Thị Hạ</t>
  </si>
  <si>
    <t>Khúc Xuân Cường</t>
  </si>
  <si>
    <t>Khúc Xuân Quang</t>
  </si>
  <si>
    <t>Chu Thị Nhỡ (chết)</t>
  </si>
  <si>
    <t>Khúc Xuân Long (chết)</t>
  </si>
  <si>
    <t>Đào Duy Thư</t>
  </si>
  <si>
    <t>Đặng Thị Đào (chết)</t>
  </si>
  <si>
    <t>Đào Duy Tuấn</t>
  </si>
  <si>
    <t>Đào Thị Thoa</t>
  </si>
  <si>
    <t>Đào Thị Tuyền</t>
  </si>
  <si>
    <t>Chu Tuấn Tài (Chết)</t>
  </si>
  <si>
    <t>Nguyễn Thị Nhị</t>
  </si>
  <si>
    <t>Chu Thị Cúc</t>
  </si>
  <si>
    <t>Chu Thị Huệ</t>
  </si>
  <si>
    <t>Chu Thi Liên</t>
  </si>
  <si>
    <t>Chu Tuấn Chiến</t>
  </si>
  <si>
    <t>Đào Hữu Lác</t>
  </si>
  <si>
    <t>Vương Thị Phục</t>
  </si>
  <si>
    <t>Đào Hữu Sang</t>
  </si>
  <si>
    <t>Đào Thị Hằng</t>
  </si>
  <si>
    <t>Đào Hữu Đại</t>
  </si>
  <si>
    <t>Đào Hữu Thạch</t>
  </si>
  <si>
    <t>Đặng Thị Mơ</t>
  </si>
  <si>
    <t>Đào Hữu Hưng</t>
  </si>
  <si>
    <t>Trịnh Thị Thách</t>
  </si>
  <si>
    <t>Đào Hữu Hựu</t>
  </si>
  <si>
    <t>Đào Hữu Chiêu</t>
  </si>
  <si>
    <t>Khúc Thị Táy</t>
  </si>
  <si>
    <t>Dương Thị Xinh</t>
  </si>
  <si>
    <t>Đào Thị Phượng</t>
  </si>
  <si>
    <t>Hoàng Văn Sáu</t>
  </si>
  <si>
    <t>Hoàng Văn Hiệp</t>
  </si>
  <si>
    <t>Nguyễn Thị Hoà</t>
  </si>
  <si>
    <t>Hoàng Thị Hiền</t>
  </si>
  <si>
    <t>Đào Duy Phấn</t>
  </si>
  <si>
    <t>Dưới đồng</t>
  </si>
  <si>
    <t>Đào Duy Kiên</t>
  </si>
  <si>
    <t>Đào Thị Nhẫn</t>
  </si>
  <si>
    <t>Lỗ Trọng Đoạt</t>
  </si>
  <si>
    <t>Nguyễn Thị Loan</t>
  </si>
  <si>
    <t>Đỗ Trọng Đại</t>
  </si>
  <si>
    <t>Đào Duy Mẽ</t>
  </si>
  <si>
    <t>Vũ Thị Khuya</t>
  </si>
  <si>
    <t>Đào Duy Khánh</t>
  </si>
  <si>
    <t>Đào Thị Thương</t>
  </si>
  <si>
    <t xml:space="preserve">Đặng Xuân Dược </t>
  </si>
  <si>
    <t>Đặng Xuân Dược (chết)</t>
  </si>
  <si>
    <t>Nguyễn Thị Kền</t>
  </si>
  <si>
    <t>Đặng Thị Bến</t>
  </si>
  <si>
    <t>Đặng Thị Thuỷ</t>
  </si>
  <si>
    <t>Đặng Thị Nguyên</t>
  </si>
  <si>
    <t>Đặng Phạm Dương</t>
  </si>
  <si>
    <t>Đào Duy Bảo</t>
  </si>
  <si>
    <t>Hoàng Thị Bay</t>
  </si>
  <si>
    <t>Đào Duy Vệ</t>
  </si>
  <si>
    <t xml:space="preserve">Hoàng Đăng Hùng </t>
  </si>
  <si>
    <t>Đào Thị A</t>
  </si>
  <si>
    <t>Hoàng Thị Thiêm (Chết)</t>
  </si>
  <si>
    <t>Hoàng Văn Đức</t>
  </si>
  <si>
    <t>Hoàng Văn Thịnh</t>
  </si>
  <si>
    <t>Đào Thị Thịnh</t>
  </si>
  <si>
    <t>Chu Thị Luyến</t>
  </si>
  <si>
    <t>Đặng Bá Huân</t>
  </si>
  <si>
    <t>Chu Thị Làn</t>
  </si>
  <si>
    <t>Đặng Thị Thoan</t>
  </si>
  <si>
    <t>Đặng Bá Hoà</t>
  </si>
  <si>
    <t>Đặng Bá Hưng</t>
  </si>
  <si>
    <t xml:space="preserve">Đặng Bá Cẩn </t>
  </si>
  <si>
    <t>Đặng Bá Cẩn (0.5 xuất)</t>
  </si>
  <si>
    <t>Đào Thị Dung</t>
  </si>
  <si>
    <t>Đặng Bá Việt</t>
  </si>
  <si>
    <t>Đặng Bá Tiệp</t>
  </si>
  <si>
    <t>Hoàng Văn Tý</t>
  </si>
  <si>
    <t>Đào Thị Ngân</t>
  </si>
  <si>
    <t>Hoàng Văn Trung</t>
  </si>
  <si>
    <t>Hoàng Văn Khắc</t>
  </si>
  <si>
    <t>Nguyễn Thị Hân</t>
  </si>
  <si>
    <t>Đặng Thị Hương</t>
  </si>
  <si>
    <t>Đặng Thị Hậu</t>
  </si>
  <si>
    <t>Khúc Xuân Mạnh</t>
  </si>
  <si>
    <t>Trịnh Thị Hoa</t>
  </si>
  <si>
    <t>Khúc Xuân Khôi</t>
  </si>
  <si>
    <t>Khúc Thị Lưu</t>
  </si>
  <si>
    <t>Khúc Xuân Hùng</t>
  </si>
  <si>
    <t>Nguyễn Thị Vui</t>
  </si>
  <si>
    <t>Đặng Thị Thấp</t>
  </si>
  <si>
    <t>Nguyễn Khắc Ngự</t>
  </si>
  <si>
    <t>Nguyễn Khắc Nguyên</t>
  </si>
  <si>
    <t>Nguyễn Khắc Cự</t>
  </si>
  <si>
    <t>Hoàng Thị Sen(chết)</t>
  </si>
  <si>
    <t>Hoàng Thị Khuyến</t>
  </si>
  <si>
    <t>Nguyễn Trọng Tuyến</t>
  </si>
  <si>
    <t>Đào Duy Quyền</t>
  </si>
  <si>
    <t>Nguyễn Thị Dáng</t>
  </si>
  <si>
    <t>Hoàng Thị Nhắt (chết)</t>
  </si>
  <si>
    <t>Đào Duy Lợi</t>
  </si>
  <si>
    <t>Đào Thị Miên</t>
  </si>
  <si>
    <t>Đào Thị Thơm</t>
  </si>
  <si>
    <t>Đào Duy Khẽ</t>
  </si>
  <si>
    <t>Đặng Thị Mận</t>
  </si>
  <si>
    <t>Đào Duy Khải</t>
  </si>
  <si>
    <t>Đào Thị Oanh</t>
  </si>
  <si>
    <t>Đào Thị Tân</t>
  </si>
  <si>
    <t>Đào Thị Tình</t>
  </si>
  <si>
    <t>Lỗ Trọng Kim</t>
  </si>
  <si>
    <t>Đặng Thị Bẩy</t>
  </si>
  <si>
    <t>Lỗ Trọng Huy</t>
  </si>
  <si>
    <t>Lỗ Trọng Hạnh</t>
  </si>
  <si>
    <t>Đặng Phạm Xâm</t>
  </si>
  <si>
    <t>Đặng Phạm Dần (chết)</t>
  </si>
  <si>
    <t>Nguyễn Thị Thức (chết)</t>
  </si>
  <si>
    <t>Nguyễn Thị Nam</t>
  </si>
  <si>
    <t>Đặng Phạm Tráng</t>
  </si>
  <si>
    <t>Đặng Phạm Sỹ</t>
  </si>
  <si>
    <t>Khúc Xuân Xuyên</t>
  </si>
  <si>
    <t>Đặng Thị Thể</t>
  </si>
  <si>
    <t>Khúc Văn Xuân</t>
  </si>
  <si>
    <t>Khúc Thị Thảo</t>
  </si>
  <si>
    <t>Khúc Thị Tâm</t>
  </si>
  <si>
    <t>Khúc Xuân Thảo</t>
  </si>
  <si>
    <t>Khúc Xuân Sự (chết)</t>
  </si>
  <si>
    <t>Phạm Thị Ca</t>
  </si>
  <si>
    <t>Khúc Xuân Quế</t>
  </si>
  <si>
    <t>Khúc Thị Văn</t>
  </si>
  <si>
    <t>Khúc Thị Minh</t>
  </si>
  <si>
    <t>Hoàng Văn Bẩy</t>
  </si>
  <si>
    <t>Đặng Thị Thô</t>
  </si>
  <si>
    <t>Hoàng Văn Tuệ (chết)</t>
  </si>
  <si>
    <t>Hoàng văn Bản</t>
  </si>
  <si>
    <t>Hoàng Văn Biên</t>
  </si>
  <si>
    <t>Hoàng Văn Bách</t>
  </si>
  <si>
    <t>Vũ Thị Lan (chết)</t>
  </si>
  <si>
    <t>Hoàng Văn Hải</t>
  </si>
  <si>
    <t>TDP Lỗ Xá</t>
  </si>
  <si>
    <t>Đặng Thị Huê</t>
  </si>
  <si>
    <t>Hoàng Văn Hỷ (chết)</t>
  </si>
  <si>
    <t>Hoàng Thị Nhất</t>
  </si>
  <si>
    <t>Hoàng Thị Nhị</t>
  </si>
  <si>
    <t>Hoàng Văn Tam</t>
  </si>
  <si>
    <t>Hoàng Văn Tứ</t>
  </si>
  <si>
    <t>Lê Văn Bường</t>
  </si>
  <si>
    <t>Đào Hữu Quyền</t>
  </si>
  <si>
    <t>Đỗ Trọng Đoạt</t>
  </si>
  <si>
    <t>Chu Đại Nghĩa</t>
  </si>
  <si>
    <t>033057002059</t>
  </si>
  <si>
    <t>033158002253</t>
  </si>
  <si>
    <t>033127001927</t>
  </si>
  <si>
    <t>033054000388</t>
  </si>
  <si>
    <t>033145006008</t>
  </si>
  <si>
    <t>0</t>
  </si>
  <si>
    <t>033077000653</t>
  </si>
  <si>
    <t>033068004462</t>
  </si>
  <si>
    <t>033152006151</t>
  </si>
  <si>
    <t>033082012943</t>
  </si>
  <si>
    <t>033170014426</t>
  </si>
  <si>
    <t>033068012186</t>
  </si>
  <si>
    <t>033058004100</t>
  </si>
  <si>
    <t>033157000458</t>
  </si>
  <si>
    <t>033080011273</t>
  </si>
  <si>
    <t>033088004648</t>
  </si>
  <si>
    <t>033070001783</t>
  </si>
  <si>
    <t>033054009973</t>
  </si>
  <si>
    <t>033154008920</t>
  </si>
  <si>
    <t>033079000768</t>
  </si>
  <si>
    <t>033068012101</t>
  </si>
  <si>
    <t>033168012338</t>
  </si>
  <si>
    <t>033059000538</t>
  </si>
  <si>
    <t>033161008718</t>
  </si>
  <si>
    <t>033070008675</t>
  </si>
  <si>
    <t>033162009721</t>
  </si>
  <si>
    <t>033033004299</t>
  </si>
  <si>
    <t>033059008605</t>
  </si>
  <si>
    <t>Chu Tuấn Lưu (đã chết)</t>
  </si>
  <si>
    <t>033151005881</t>
  </si>
  <si>
    <t>033050007759</t>
  </si>
  <si>
    <t>033151004826</t>
  </si>
  <si>
    <t>33074000728</t>
  </si>
  <si>
    <t>033088003562</t>
  </si>
  <si>
    <t>033077012971</t>
  </si>
  <si>
    <t>033180003526</t>
  </si>
  <si>
    <t>033060000935</t>
  </si>
  <si>
    <t>033163002630</t>
  </si>
  <si>
    <t>033054007970</t>
  </si>
  <si>
    <t>033089005275</t>
  </si>
  <si>
    <t>033055000331</t>
  </si>
  <si>
    <t>033160016406</t>
  </si>
  <si>
    <t>033082002453</t>
  </si>
  <si>
    <t>033170004464</t>
  </si>
  <si>
    <t>033071005269</t>
  </si>
  <si>
    <t>033062003553</t>
  </si>
  <si>
    <t>Nguyễn Thị Trung</t>
  </si>
  <si>
    <t>033167009220</t>
  </si>
  <si>
    <t>033072016381</t>
  </si>
  <si>
    <t>033174004049</t>
  </si>
  <si>
    <t>033057002859</t>
  </si>
  <si>
    <t>033160003875</t>
  </si>
  <si>
    <t>033050005723</t>
  </si>
  <si>
    <t>033157008011</t>
  </si>
  <si>
    <t>033057002747</t>
  </si>
  <si>
    <t>033155010664</t>
  </si>
  <si>
    <t>Hoàng Văn Hùng (chết) 0.5x</t>
  </si>
  <si>
    <t>033150000167</t>
  </si>
  <si>
    <t>033046004162</t>
  </si>
  <si>
    <t>033053006005</t>
  </si>
  <si>
    <t>033153006919</t>
  </si>
  <si>
    <t>033143007337</t>
  </si>
  <si>
    <t>033063013162</t>
  </si>
  <si>
    <t>033163009726</t>
  </si>
  <si>
    <t>033149005183</t>
  </si>
  <si>
    <t>033080010421</t>
  </si>
  <si>
    <t>033162000459</t>
  </si>
  <si>
    <t>033056000159</t>
  </si>
  <si>
    <t>033159011244</t>
  </si>
  <si>
    <t>033048005333</t>
  </si>
  <si>
    <t>033153006162</t>
  </si>
  <si>
    <t>033092001983</t>
  </si>
  <si>
    <t>033170009211</t>
  </si>
  <si>
    <t>033061008999</t>
  </si>
  <si>
    <t>033061001565</t>
  </si>
  <si>
    <t>Đặng Phạm Sâm</t>
  </si>
  <si>
    <t>033163003888</t>
  </si>
  <si>
    <t>033058000521</t>
  </si>
  <si>
    <t>033161003010</t>
  </si>
  <si>
    <t>033073004102</t>
  </si>
  <si>
    <t>033099001673</t>
  </si>
  <si>
    <t>Đặng Văn Tuy</t>
  </si>
  <si>
    <t>Họ và tên người sử dụng đất</t>
  </si>
  <si>
    <t>CC/CCCD</t>
  </si>
  <si>
    <t>Thưởng tiến độ (30,000đ/m2)</t>
  </si>
  <si>
    <t>Lê Thị Chót (chết)</t>
  </si>
  <si>
    <t>Lỗ Trọng Toại</t>
  </si>
  <si>
    <t>Lỗ Trọng Khoái</t>
  </si>
  <si>
    <t>Lỗ Thị Khoan</t>
  </si>
  <si>
    <t>033084001016</t>
  </si>
  <si>
    <t>033082001053</t>
  </si>
  <si>
    <t>Chu Tuấn Đương</t>
  </si>
  <si>
    <t>DANH SÁCH THƯỞNG TIẾN ĐỘ CÁC HỘ GIA ĐÌNH, CÁ NHÂN THUỘC TDP LỖ XÁ CÓ ĐẤT NÔNG NGHIỆP NẰM TRONG PHẠM VI THỰC HIỆN DỰ ÁN KHU ĐÔ THỊ MỚI SEN HỒ TẠI PHƯỜNG MỸ HÀO, TỈNH HƯNG YÊN</t>
  </si>
  <si>
    <t>(Kèm theo Tờ trình số:      /TTr-BQLDA ngày      /10/2026 của Ban Quản lý dự án đầu tư xây dựng phường Mỹ Hào)</t>
  </si>
  <si>
    <t>033081000805</t>
  </si>
  <si>
    <t>Lỗ Trọng Kin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</si>
</sst>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0_);_(* \(#,##0.0\);_(* &quot;-&quot;??_);_(@_)"/>
    <numFmt numFmtId="165" formatCode="#,##0.0"/>
  </numFmts>
  <fonts count="12">
    <font>
      <sz val="11"/>
      <color theme="1"/>
      <name val="Aptos Narrow"/>
      <family val="2"/>
      <scheme val="minor"/>
    </font>
    <font>
      <sz val="11"/>
      <color theme="1"/>
      <name val="Aptos Narrow"/>
      <family val="2"/>
      <scheme val="minor"/>
    </font>
    <font>
      <sz val="16"/>
      <color theme="1"/>
      <name val="Times New Roman"/>
      <family val="1"/>
    </font>
    <font>
      <b/>
      <sz val="16"/>
      <color theme="1"/>
      <name val="Times New Roman"/>
      <family val="1"/>
    </font>
    <font>
      <sz val="13"/>
      <color theme="1"/>
      <name val="Times New Roman"/>
      <family val="1"/>
    </font>
    <font>
      <b/>
      <sz val="13"/>
      <name val="Times New Roman"/>
      <family val="1"/>
    </font>
    <font>
      <sz val="13"/>
      <name val="Times New Roman"/>
      <family val="1"/>
    </font>
    <font>
      <sz val="11"/>
      <color indexed="8"/>
      <name val="Calibri"/>
      <family val="2"/>
    </font>
    <font>
      <b/>
      <sz val="14"/>
      <name val="Times New Roman"/>
      <family val="1"/>
    </font>
    <font>
      <sz val="13"/>
      <color rgb="FFFF0000"/>
      <name val="Times New Roman"/>
      <family val="1"/>
    </font>
    <font>
      <b/>
      <sz val="13"/>
      <color theme="1"/>
      <name val="Times New Roman"/>
      <family val="1"/>
    </font>
    <font>
      <b/>
      <i/>
      <sz val="16"/>
      <color theme="1"/>
      <name val="Times New Roman"/>
      <family val="1"/>
    </font>
  </fonts>
  <fills count="3">
    <fill>
      <patternFill patternType="none"/>
    </fill>
    <fill>
      <patternFill patternType="gray125"/>
    </fill>
    <fill>
      <patternFill patternType="solid">
        <fgColor theme="6" tint="0.79998168889431442"/>
        <bgColor indexed="64"/>
      </patternFill>
    </fill>
  </fills>
  <borders count="17">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diagonal/>
    </border>
    <border>
      <left style="thin">
        <color rgb="FF000000"/>
      </left>
      <right/>
      <top style="thin">
        <color rgb="FF000000"/>
      </top>
      <bottom/>
      <diagonal/>
    </border>
    <border>
      <left style="thin">
        <color auto="1"/>
      </left>
      <right style="thin">
        <color auto="1"/>
      </right>
      <top/>
      <bottom style="hair">
        <color auto="1"/>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s>
  <cellStyleXfs count="3">
    <xf numFmtId="0" fontId="0" fillId="0" borderId="0"/>
    <xf numFmtId="43" fontId="1" fillId="0" borderId="0" applyFont="0" applyFill="0" applyBorder="0" applyAlignment="0" applyProtection="0"/>
    <xf numFmtId="0" fontId="7" fillId="0" borderId="0"/>
  </cellStyleXfs>
  <cellXfs count="104">
    <xf numFmtId="0" fontId="0" fillId="0" borderId="0" xfId="0"/>
    <xf numFmtId="0" fontId="4" fillId="0" borderId="0" xfId="0" applyFont="1" applyFill="1" applyAlignment="1">
      <alignment horizontal="center" vertical="center"/>
    </xf>
    <xf numFmtId="0" fontId="6" fillId="0" borderId="0" xfId="0" applyFont="1" applyFill="1"/>
    <xf numFmtId="0" fontId="6" fillId="0" borderId="7" xfId="0" applyFont="1" applyFill="1" applyBorder="1" applyAlignment="1">
      <alignment horizontal="center" vertical="center" wrapText="1"/>
    </xf>
    <xf numFmtId="0" fontId="5" fillId="0" borderId="8" xfId="0" applyFont="1" applyFill="1" applyBorder="1" applyAlignment="1">
      <alignment vertical="center"/>
    </xf>
    <xf numFmtId="0" fontId="5" fillId="0" borderId="3" xfId="0" applyFont="1" applyFill="1" applyBorder="1" applyAlignment="1">
      <alignment vertical="center"/>
    </xf>
    <xf numFmtId="0" fontId="4" fillId="0" borderId="0" xfId="0" applyFont="1" applyFill="1"/>
    <xf numFmtId="0" fontId="5" fillId="0" borderId="3" xfId="0" applyFont="1" applyFill="1" applyBorder="1" applyAlignment="1">
      <alignment horizontal="left" vertical="center"/>
    </xf>
    <xf numFmtId="0" fontId="2" fillId="0" borderId="0" xfId="0" applyFont="1" applyFill="1"/>
    <xf numFmtId="0" fontId="2" fillId="0" borderId="0" xfId="0" applyFont="1" applyFill="1" applyAlignment="1">
      <alignment vertical="center"/>
    </xf>
    <xf numFmtId="0" fontId="4" fillId="0" borderId="0" xfId="0" applyFont="1" applyFill="1" applyAlignment="1">
      <alignment vertical="center"/>
    </xf>
    <xf numFmtId="0" fontId="10" fillId="0" borderId="0" xfId="0" applyFont="1" applyFill="1" applyAlignment="1">
      <alignment vertical="center"/>
    </xf>
    <xf numFmtId="0" fontId="10" fillId="0" borderId="0" xfId="0" applyFont="1" applyFill="1" applyAlignment="1">
      <alignment horizontal="center" vertical="center"/>
    </xf>
    <xf numFmtId="0" fontId="4" fillId="0" borderId="0" xfId="0" applyFont="1" applyFill="1" applyAlignment="1">
      <alignment horizontal="left" vertical="center"/>
    </xf>
    <xf numFmtId="0" fontId="4" fillId="0" borderId="0" xfId="0" applyFont="1" applyFill="1" applyAlignment="1">
      <alignment horizontal="left"/>
    </xf>
    <xf numFmtId="165" fontId="5" fillId="0" borderId="3" xfId="0" applyNumberFormat="1" applyFont="1" applyFill="1" applyBorder="1" applyAlignment="1">
      <alignment horizontal="center" vertical="center"/>
    </xf>
    <xf numFmtId="0" fontId="4" fillId="0" borderId="0" xfId="0" applyFont="1" applyFill="1" applyAlignment="1">
      <alignment horizontal="center"/>
    </xf>
    <xf numFmtId="0" fontId="6" fillId="0" borderId="4" xfId="0" quotePrefix="1" applyFont="1" applyFill="1" applyBorder="1" applyAlignment="1">
      <alignment horizontal="center" vertical="center" wrapText="1"/>
    </xf>
    <xf numFmtId="0" fontId="5" fillId="0" borderId="3" xfId="0" applyFont="1" applyFill="1" applyBorder="1" applyAlignment="1">
      <alignment horizontal="center" vertical="center" wrapText="1"/>
    </xf>
    <xf numFmtId="0" fontId="3" fillId="0" borderId="1" xfId="0" applyFont="1" applyFill="1" applyBorder="1" applyAlignment="1">
      <alignment horizontal="center"/>
    </xf>
    <xf numFmtId="0" fontId="6" fillId="0" borderId="2" xfId="0" applyFont="1" applyFill="1" applyBorder="1"/>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6"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5" fillId="0" borderId="3" xfId="0" applyFont="1" applyFill="1" applyBorder="1" applyAlignment="1">
      <alignment horizontal="center" vertical="center"/>
    </xf>
    <xf numFmtId="0" fontId="6" fillId="0" borderId="4" xfId="0" applyFont="1" applyFill="1" applyBorder="1" applyAlignment="1">
      <alignment vertical="center" wrapText="1"/>
    </xf>
    <xf numFmtId="0" fontId="6" fillId="0" borderId="5" xfId="0" applyFont="1" applyFill="1" applyBorder="1" applyAlignment="1">
      <alignment vertical="center" wrapText="1"/>
    </xf>
    <xf numFmtId="0" fontId="6" fillId="0" borderId="6" xfId="0" applyFont="1" applyFill="1" applyBorder="1" applyAlignment="1">
      <alignment vertical="center" wrapText="1"/>
    </xf>
    <xf numFmtId="0" fontId="4" fillId="0" borderId="5" xfId="0" quotePrefix="1" applyFont="1" applyFill="1" applyBorder="1" applyAlignment="1">
      <alignment horizontal="center" vertical="center"/>
    </xf>
    <xf numFmtId="0" fontId="6" fillId="0" borderId="11" xfId="0" applyFont="1" applyFill="1" applyBorder="1" applyAlignment="1">
      <alignment horizontal="center" vertical="center" wrapText="1"/>
    </xf>
    <xf numFmtId="0" fontId="4" fillId="0" borderId="0" xfId="0" applyFont="1" applyFill="1" applyBorder="1"/>
    <xf numFmtId="0" fontId="6" fillId="0" borderId="5" xfId="0" applyFont="1" applyFill="1" applyBorder="1"/>
    <xf numFmtId="0" fontId="6" fillId="0" borderId="12" xfId="0" applyFont="1" applyFill="1" applyBorder="1" applyAlignment="1">
      <alignment horizontal="center" vertical="center" wrapText="1"/>
    </xf>
    <xf numFmtId="0" fontId="6" fillId="0" borderId="0" xfId="0" applyFont="1" applyFill="1" applyBorder="1"/>
    <xf numFmtId="0" fontId="6" fillId="0" borderId="5" xfId="0" quotePrefix="1" applyFont="1" applyFill="1" applyBorder="1" applyAlignment="1">
      <alignment horizontal="center" vertical="center" wrapText="1"/>
    </xf>
    <xf numFmtId="0" fontId="6" fillId="0" borderId="5" xfId="0" applyFont="1" applyFill="1" applyBorder="1" applyAlignment="1">
      <alignment horizontal="left" vertical="center" wrapText="1"/>
    </xf>
    <xf numFmtId="0" fontId="4" fillId="0" borderId="13" xfId="0" quotePrefix="1" applyFont="1" applyFill="1" applyBorder="1" applyAlignment="1">
      <alignment horizontal="center" vertical="center"/>
    </xf>
    <xf numFmtId="0" fontId="6" fillId="0" borderId="6"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5" xfId="0" applyFont="1" applyFill="1" applyBorder="1" applyAlignment="1">
      <alignment vertical="center"/>
    </xf>
    <xf numFmtId="0" fontId="6" fillId="0" borderId="6" xfId="0" applyFont="1" applyFill="1" applyBorder="1" applyAlignment="1">
      <alignment vertical="center"/>
    </xf>
    <xf numFmtId="0" fontId="6" fillId="0" borderId="6" xfId="0" quotePrefix="1" applyFont="1" applyFill="1" applyBorder="1" applyAlignment="1">
      <alignment horizontal="center" vertical="center" wrapText="1"/>
    </xf>
    <xf numFmtId="0" fontId="4" fillId="0" borderId="5" xfId="0" applyFont="1" applyFill="1" applyBorder="1" applyAlignment="1">
      <alignment horizontal="center" vertical="center" wrapText="1"/>
    </xf>
    <xf numFmtId="0" fontId="9" fillId="0" borderId="0" xfId="0" applyFont="1" applyFill="1" applyBorder="1"/>
    <xf numFmtId="0" fontId="6" fillId="0" borderId="4" xfId="0" applyFont="1" applyFill="1" applyBorder="1" applyAlignment="1">
      <alignment vertical="center"/>
    </xf>
    <xf numFmtId="0" fontId="3" fillId="2" borderId="1" xfId="0" applyFont="1" applyFill="1" applyBorder="1" applyAlignment="1">
      <alignment horizontal="center"/>
    </xf>
    <xf numFmtId="0" fontId="5"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6" xfId="0" applyFont="1" applyFill="1" applyBorder="1" applyAlignment="1">
      <alignment horizontal="center" vertical="center"/>
    </xf>
    <xf numFmtId="0" fontId="5" fillId="2" borderId="3" xfId="0" applyFont="1" applyFill="1" applyBorder="1" applyAlignment="1">
      <alignment horizontal="center" vertical="center"/>
    </xf>
    <xf numFmtId="0" fontId="4" fillId="2" borderId="0" xfId="0" applyFont="1" applyFill="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164" fontId="4" fillId="2" borderId="0" xfId="0" applyNumberFormat="1" applyFont="1" applyFill="1" applyAlignment="1">
      <alignment horizontal="center" vertical="center"/>
    </xf>
    <xf numFmtId="164" fontId="10" fillId="2" borderId="0" xfId="0" applyNumberFormat="1" applyFont="1" applyFill="1" applyAlignment="1">
      <alignment horizontal="center" vertical="center"/>
    </xf>
    <xf numFmtId="0" fontId="2" fillId="0" borderId="1" xfId="0" applyFont="1" applyFill="1" applyBorder="1" applyAlignment="1">
      <alignment horizontal="center"/>
    </xf>
    <xf numFmtId="3" fontId="6" fillId="0" borderId="4" xfId="0" applyNumberFormat="1" applyFont="1" applyFill="1" applyBorder="1" applyAlignment="1">
      <alignment horizontal="right" vertical="center" wrapText="1"/>
    </xf>
    <xf numFmtId="3" fontId="6" fillId="0" borderId="5" xfId="0" applyNumberFormat="1" applyFont="1" applyFill="1" applyBorder="1" applyAlignment="1">
      <alignment horizontal="right" vertical="center" wrapText="1"/>
    </xf>
    <xf numFmtId="0" fontId="4" fillId="0" borderId="0" xfId="0" applyFont="1" applyFill="1" applyAlignment="1">
      <alignment horizontal="right" vertical="center"/>
    </xf>
    <xf numFmtId="43" fontId="4" fillId="0" borderId="0" xfId="1" applyFont="1" applyFill="1" applyAlignment="1">
      <alignment horizontal="right" vertical="center"/>
    </xf>
    <xf numFmtId="0" fontId="4" fillId="0" borderId="0" xfId="0" applyFont="1" applyFill="1" applyAlignment="1">
      <alignment horizontal="right"/>
    </xf>
    <xf numFmtId="3" fontId="5" fillId="0" borderId="3" xfId="0" applyNumberFormat="1" applyFont="1" applyFill="1" applyBorder="1" applyAlignment="1">
      <alignment horizontal="right" vertical="center" wrapText="1"/>
    </xf>
    <xf numFmtId="3" fontId="6" fillId="0" borderId="6" xfId="0" applyNumberFormat="1" applyFont="1" applyFill="1" applyBorder="1" applyAlignment="1">
      <alignment horizontal="right"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1" xfId="0" applyFont="1" applyFill="1" applyBorder="1" applyAlignment="1">
      <alignment horizontal="center" vertical="center" wrapText="1"/>
    </xf>
    <xf numFmtId="3" fontId="5" fillId="0" borderId="0" xfId="0" applyNumberFormat="1" applyFont="1" applyFill="1" applyBorder="1" applyAlignment="1">
      <alignment horizontal="right"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3" fillId="0" borderId="0" xfId="0" applyFont="1" applyFill="1" applyAlignment="1">
      <alignment horizontal="center" vertical="center" wrapText="1"/>
    </xf>
    <xf numFmtId="0" fontId="11" fillId="0" borderId="0" xfId="0" applyFont="1" applyFill="1" applyAlignment="1">
      <alignment horizontal="center" vertical="center"/>
    </xf>
    <xf numFmtId="0" fontId="5" fillId="0" borderId="2" xfId="0" applyFont="1" applyFill="1" applyBorder="1" applyAlignment="1">
      <alignment horizontal="center" vertical="center" wrapText="1"/>
    </xf>
    <xf numFmtId="0" fontId="6" fillId="0" borderId="2" xfId="0" applyFont="1" applyFill="1" applyBorder="1"/>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3" fontId="5" fillId="0" borderId="5" xfId="0" applyNumberFormat="1" applyFont="1" applyFill="1" applyBorder="1" applyAlignment="1">
      <alignment horizontal="right" vertical="center" wrapText="1"/>
    </xf>
    <xf numFmtId="3" fontId="5" fillId="0" borderId="6" xfId="0" applyNumberFormat="1" applyFont="1" applyFill="1" applyBorder="1" applyAlignment="1">
      <alignment horizontal="right" vertical="center" wrapText="1"/>
    </xf>
    <xf numFmtId="3" fontId="8" fillId="0" borderId="4" xfId="2" applyNumberFormat="1" applyFont="1" applyFill="1" applyBorder="1" applyAlignment="1">
      <alignment horizontal="center" vertical="center" wrapText="1"/>
    </xf>
    <xf numFmtId="3" fontId="8" fillId="0" borderId="5" xfId="2" applyNumberFormat="1" applyFont="1" applyFill="1" applyBorder="1" applyAlignment="1">
      <alignment horizontal="center" vertical="center" wrapText="1"/>
    </xf>
    <xf numFmtId="3" fontId="8" fillId="0" borderId="6" xfId="2" applyNumberFormat="1"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6" fillId="0" borderId="15"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14" xfId="0" applyFont="1" applyFill="1" applyBorder="1" applyAlignment="1">
      <alignment horizontal="center" vertical="center" wrapText="1"/>
    </xf>
    <xf numFmtId="3" fontId="6" fillId="0" borderId="4" xfId="0" applyNumberFormat="1" applyFont="1" applyFill="1" applyBorder="1" applyAlignment="1">
      <alignment horizontal="center" vertical="center" wrapText="1"/>
    </xf>
    <xf numFmtId="3" fontId="6" fillId="0" borderId="5" xfId="0" applyNumberFormat="1" applyFont="1" applyFill="1" applyBorder="1" applyAlignment="1">
      <alignment horizontal="center" vertical="center" wrapText="1"/>
    </xf>
    <xf numFmtId="3" fontId="6" fillId="0" borderId="6" xfId="0" applyNumberFormat="1" applyFont="1" applyFill="1" applyBorder="1" applyAlignment="1">
      <alignment horizontal="center" vertical="center" wrapText="1"/>
    </xf>
  </cellXfs>
  <cellStyles count="3">
    <cellStyle name="Comma" xfId="1" builtinId="3"/>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66"/>
  <sheetViews>
    <sheetView tabSelected="1" topLeftCell="B1" zoomScale="80" zoomScaleNormal="80" workbookViewId="0">
      <pane xSplit="4" ySplit="6" topLeftCell="F206" activePane="bottomRight" state="frozen"/>
      <selection activeCell="B1" sqref="B1"/>
      <selection pane="topRight" activeCell="F1" sqref="F1"/>
      <selection pane="bottomLeft" activeCell="B7" sqref="B7"/>
      <selection pane="bottomRight" activeCell="O226" sqref="O226"/>
    </sheetView>
  </sheetViews>
  <sheetFormatPr defaultColWidth="14.5" defaultRowHeight="16.5"/>
  <cols>
    <col min="1" max="1" width="8.875" style="6" hidden="1" customWidth="1"/>
    <col min="2" max="2" width="7.75" style="6" customWidth="1"/>
    <col min="3" max="3" width="9.5" style="6" hidden="1" customWidth="1"/>
    <col min="4" max="4" width="9.75" style="6" hidden="1" customWidth="1"/>
    <col min="5" max="5" width="22.625" style="6" hidden="1" customWidth="1"/>
    <col min="6" max="6" width="33.5" style="10" customWidth="1"/>
    <col min="7" max="7" width="20.875" style="16" customWidth="1"/>
    <col min="8" max="8" width="20.5" style="14" hidden="1" customWidth="1"/>
    <col min="9" max="9" width="12.875" style="6" bestFit="1" customWidth="1"/>
    <col min="10" max="13" width="11.75" style="59" hidden="1" customWidth="1"/>
    <col min="14" max="14" width="18.875" style="1" hidden="1" customWidth="1"/>
    <col min="15" max="15" width="12" style="1" customWidth="1"/>
    <col min="16" max="16" width="12.125" style="1" customWidth="1"/>
    <col min="17" max="17" width="12.5" style="1" customWidth="1"/>
    <col min="18" max="18" width="10.25" style="1" customWidth="1"/>
    <col min="19" max="19" width="13.5" style="1" customWidth="1"/>
    <col min="20" max="20" width="18.375" style="69" customWidth="1"/>
    <col min="21" max="21" width="49.5" style="6" hidden="1" customWidth="1"/>
    <col min="22" max="16384" width="14.5" style="6"/>
  </cols>
  <sheetData>
    <row r="1" spans="1:21" s="8" customFormat="1" ht="43.5" customHeight="1">
      <c r="B1" s="80" t="s">
        <v>375</v>
      </c>
      <c r="C1" s="80"/>
      <c r="D1" s="80"/>
      <c r="E1" s="80"/>
      <c r="F1" s="80"/>
      <c r="G1" s="80"/>
      <c r="H1" s="80"/>
      <c r="I1" s="80"/>
      <c r="J1" s="80"/>
      <c r="K1" s="80"/>
      <c r="L1" s="80"/>
      <c r="M1" s="80"/>
      <c r="N1" s="80"/>
      <c r="O1" s="80"/>
      <c r="P1" s="80"/>
      <c r="Q1" s="80"/>
      <c r="R1" s="80"/>
      <c r="S1" s="80"/>
      <c r="T1" s="80"/>
      <c r="U1" s="8" t="s">
        <v>0</v>
      </c>
    </row>
    <row r="2" spans="1:21" s="8" customFormat="1" ht="27" customHeight="1">
      <c r="A2" s="9"/>
      <c r="B2" s="81" t="s">
        <v>376</v>
      </c>
      <c r="C2" s="81"/>
      <c r="D2" s="81"/>
      <c r="E2" s="81"/>
      <c r="F2" s="81"/>
      <c r="G2" s="81"/>
      <c r="H2" s="81"/>
      <c r="I2" s="81"/>
      <c r="J2" s="81"/>
      <c r="K2" s="81"/>
      <c r="L2" s="81"/>
      <c r="M2" s="81"/>
      <c r="N2" s="81"/>
      <c r="O2" s="81"/>
      <c r="P2" s="81"/>
      <c r="Q2" s="81"/>
      <c r="R2" s="81"/>
      <c r="S2" s="81"/>
      <c r="T2" s="81"/>
    </row>
    <row r="3" spans="1:21" ht="20.25">
      <c r="A3" s="10"/>
      <c r="B3" s="19"/>
      <c r="C3" s="19"/>
      <c r="D3" s="19"/>
      <c r="E3" s="19"/>
      <c r="F3" s="19"/>
      <c r="G3" s="19"/>
      <c r="H3" s="19"/>
      <c r="I3" s="19"/>
      <c r="J3" s="52"/>
      <c r="K3" s="52"/>
      <c r="L3" s="52"/>
      <c r="M3" s="52"/>
      <c r="N3" s="19"/>
      <c r="O3" s="19"/>
      <c r="P3" s="19"/>
      <c r="Q3" s="19"/>
      <c r="R3" s="19"/>
      <c r="S3" s="19"/>
      <c r="T3" s="64"/>
    </row>
    <row r="4" spans="1:21" ht="27" customHeight="1">
      <c r="A4" s="82" t="s">
        <v>1</v>
      </c>
      <c r="B4" s="84" t="s">
        <v>2</v>
      </c>
      <c r="C4" s="18" t="s">
        <v>3</v>
      </c>
      <c r="D4" s="18" t="s">
        <v>4</v>
      </c>
      <c r="E4" s="21" t="s">
        <v>5</v>
      </c>
      <c r="F4" s="84" t="s">
        <v>365</v>
      </c>
      <c r="G4" s="84" t="s">
        <v>366</v>
      </c>
      <c r="H4" s="84" t="s">
        <v>6</v>
      </c>
      <c r="I4" s="84" t="s">
        <v>7</v>
      </c>
      <c r="J4" s="53" t="s">
        <v>8</v>
      </c>
      <c r="K4" s="53" t="s">
        <v>9</v>
      </c>
      <c r="L4" s="53" t="s">
        <v>10</v>
      </c>
      <c r="M4" s="53" t="s">
        <v>11</v>
      </c>
      <c r="N4" s="82" t="s">
        <v>12</v>
      </c>
      <c r="O4" s="93"/>
      <c r="P4" s="93"/>
      <c r="Q4" s="93"/>
      <c r="R4" s="93"/>
      <c r="S4" s="94"/>
      <c r="T4" s="90" t="s">
        <v>367</v>
      </c>
      <c r="U4" s="2"/>
    </row>
    <row r="5" spans="1:21" ht="29.25" customHeight="1">
      <c r="A5" s="83"/>
      <c r="B5" s="85"/>
      <c r="C5" s="18"/>
      <c r="D5" s="18"/>
      <c r="E5" s="22"/>
      <c r="F5" s="85"/>
      <c r="G5" s="85"/>
      <c r="H5" s="85"/>
      <c r="I5" s="85"/>
      <c r="J5" s="53"/>
      <c r="K5" s="53"/>
      <c r="L5" s="53"/>
      <c r="M5" s="53"/>
      <c r="N5" s="84" t="s">
        <v>14</v>
      </c>
      <c r="O5" s="84" t="s">
        <v>15</v>
      </c>
      <c r="P5" s="84" t="s">
        <v>16</v>
      </c>
      <c r="Q5" s="84" t="s">
        <v>17</v>
      </c>
      <c r="R5" s="84" t="s">
        <v>18</v>
      </c>
      <c r="S5" s="84" t="s">
        <v>19</v>
      </c>
      <c r="T5" s="91"/>
      <c r="U5" s="2"/>
    </row>
    <row r="6" spans="1:21" ht="70.150000000000006" customHeight="1">
      <c r="A6" s="20"/>
      <c r="B6" s="86"/>
      <c r="C6" s="18"/>
      <c r="D6" s="18"/>
      <c r="E6" s="23"/>
      <c r="F6" s="86"/>
      <c r="G6" s="86"/>
      <c r="H6" s="86"/>
      <c r="I6" s="86"/>
      <c r="J6" s="53"/>
      <c r="K6" s="53"/>
      <c r="L6" s="53"/>
      <c r="M6" s="53"/>
      <c r="N6" s="86"/>
      <c r="O6" s="86"/>
      <c r="P6" s="86"/>
      <c r="Q6" s="86"/>
      <c r="R6" s="86"/>
      <c r="S6" s="86"/>
      <c r="T6" s="92"/>
      <c r="U6" s="2"/>
    </row>
    <row r="7" spans="1:21" s="40" customFormat="1">
      <c r="A7" s="39">
        <v>1197</v>
      </c>
      <c r="B7" s="77">
        <f>COUNTA($B$4:B6)</f>
        <v>1</v>
      </c>
      <c r="C7" s="24">
        <v>23</v>
      </c>
      <c r="D7" s="24">
        <v>10</v>
      </c>
      <c r="E7" s="24" t="s">
        <v>25</v>
      </c>
      <c r="F7" s="32" t="s">
        <v>25</v>
      </c>
      <c r="G7" s="17" t="s">
        <v>283</v>
      </c>
      <c r="H7" s="32"/>
      <c r="I7" s="24" t="s">
        <v>272</v>
      </c>
      <c r="J7" s="54">
        <v>6</v>
      </c>
      <c r="K7" s="54">
        <v>0</v>
      </c>
      <c r="L7" s="54">
        <v>0</v>
      </c>
      <c r="M7" s="54">
        <v>0</v>
      </c>
      <c r="N7" s="24" t="s">
        <v>22</v>
      </c>
      <c r="O7" s="24">
        <v>60</v>
      </c>
      <c r="P7" s="24">
        <v>1166</v>
      </c>
      <c r="Q7" s="24">
        <v>796.4</v>
      </c>
      <c r="R7" s="24" t="s">
        <v>21</v>
      </c>
      <c r="S7" s="24">
        <f>SUM(Q7:Q10)</f>
        <v>2304</v>
      </c>
      <c r="T7" s="65">
        <f t="shared" ref="T7:T55" si="0">S7*30000</f>
        <v>69120000</v>
      </c>
      <c r="U7" s="87">
        <f>SUM(T7:T7)</f>
        <v>69120000</v>
      </c>
    </row>
    <row r="8" spans="1:21" s="40" customFormat="1">
      <c r="A8" s="36">
        <v>540</v>
      </c>
      <c r="B8" s="78"/>
      <c r="C8" s="25"/>
      <c r="D8" s="25"/>
      <c r="E8" s="25"/>
      <c r="F8" s="33" t="s">
        <v>26</v>
      </c>
      <c r="G8" s="41" t="s">
        <v>284</v>
      </c>
      <c r="H8" s="33"/>
      <c r="I8" s="25"/>
      <c r="J8" s="55"/>
      <c r="K8" s="55"/>
      <c r="L8" s="55"/>
      <c r="M8" s="55"/>
      <c r="N8" s="25" t="s">
        <v>24</v>
      </c>
      <c r="O8" s="25">
        <v>60</v>
      </c>
      <c r="P8" s="25">
        <v>426</v>
      </c>
      <c r="Q8" s="25">
        <v>295.89999999999998</v>
      </c>
      <c r="R8" s="25" t="s">
        <v>21</v>
      </c>
      <c r="S8" s="25"/>
      <c r="T8" s="66"/>
      <c r="U8" s="88"/>
    </row>
    <row r="9" spans="1:21" s="40" customFormat="1">
      <c r="A9" s="36">
        <v>303</v>
      </c>
      <c r="B9" s="78"/>
      <c r="C9" s="25"/>
      <c r="D9" s="25"/>
      <c r="E9" s="25"/>
      <c r="F9" s="33" t="s">
        <v>27</v>
      </c>
      <c r="G9" s="41" t="s">
        <v>377</v>
      </c>
      <c r="H9" s="33"/>
      <c r="I9" s="25"/>
      <c r="J9" s="55"/>
      <c r="K9" s="55"/>
      <c r="L9" s="55"/>
      <c r="M9" s="55"/>
      <c r="N9" s="25" t="s">
        <v>28</v>
      </c>
      <c r="O9" s="25">
        <v>60</v>
      </c>
      <c r="P9" s="25">
        <v>253</v>
      </c>
      <c r="Q9" s="25">
        <v>491.4</v>
      </c>
      <c r="R9" s="25" t="s">
        <v>21</v>
      </c>
      <c r="S9" s="25"/>
      <c r="T9" s="66"/>
      <c r="U9" s="88"/>
    </row>
    <row r="10" spans="1:21" s="40" customFormat="1">
      <c r="A10" s="36">
        <v>81</v>
      </c>
      <c r="B10" s="78"/>
      <c r="C10" s="25"/>
      <c r="D10" s="25"/>
      <c r="E10" s="25"/>
      <c r="F10" s="33" t="s">
        <v>29</v>
      </c>
      <c r="G10" s="25"/>
      <c r="H10" s="33"/>
      <c r="I10" s="25"/>
      <c r="J10" s="55"/>
      <c r="K10" s="55"/>
      <c r="L10" s="55"/>
      <c r="M10" s="55"/>
      <c r="N10" s="25" t="s">
        <v>20</v>
      </c>
      <c r="O10" s="25">
        <v>63</v>
      </c>
      <c r="P10" s="25">
        <v>69</v>
      </c>
      <c r="Q10" s="25">
        <v>720.3</v>
      </c>
      <c r="R10" s="25" t="s">
        <v>21</v>
      </c>
      <c r="S10" s="25"/>
      <c r="T10" s="66"/>
      <c r="U10" s="88"/>
    </row>
    <row r="11" spans="1:21" s="40" customFormat="1">
      <c r="A11" s="36"/>
      <c r="B11" s="78"/>
      <c r="C11" s="25"/>
      <c r="D11" s="25"/>
      <c r="E11" s="25"/>
      <c r="F11" s="33" t="s">
        <v>30</v>
      </c>
      <c r="G11" s="25"/>
      <c r="H11" s="42"/>
      <c r="I11" s="25"/>
      <c r="J11" s="55"/>
      <c r="K11" s="55"/>
      <c r="L11" s="55"/>
      <c r="M11" s="55"/>
      <c r="N11" s="25"/>
      <c r="O11" s="25"/>
      <c r="P11" s="25"/>
      <c r="Q11" s="25"/>
      <c r="R11" s="25"/>
      <c r="S11" s="25"/>
      <c r="T11" s="66"/>
      <c r="U11" s="88"/>
    </row>
    <row r="12" spans="1:21" s="40" customFormat="1">
      <c r="A12" s="3"/>
      <c r="B12" s="79"/>
      <c r="C12" s="26"/>
      <c r="D12" s="26"/>
      <c r="E12" s="26"/>
      <c r="F12" s="34" t="s">
        <v>31</v>
      </c>
      <c r="G12" s="43" t="s">
        <v>285</v>
      </c>
      <c r="H12" s="44"/>
      <c r="I12" s="26"/>
      <c r="J12" s="56"/>
      <c r="K12" s="56"/>
      <c r="L12" s="56"/>
      <c r="M12" s="56"/>
      <c r="N12" s="26"/>
      <c r="O12" s="26"/>
      <c r="P12" s="26"/>
      <c r="Q12" s="26"/>
      <c r="R12" s="26"/>
      <c r="S12" s="26"/>
      <c r="T12" s="66"/>
      <c r="U12" s="89"/>
    </row>
    <row r="13" spans="1:21" s="37" customFormat="1">
      <c r="A13" s="39">
        <v>1114</v>
      </c>
      <c r="B13" s="77">
        <f>COUNTA($B$4:B10)</f>
        <v>2</v>
      </c>
      <c r="C13" s="24">
        <v>32</v>
      </c>
      <c r="D13" s="24">
        <v>10</v>
      </c>
      <c r="E13" s="24" t="s">
        <v>32</v>
      </c>
      <c r="F13" s="32" t="s">
        <v>32</v>
      </c>
      <c r="G13" s="17" t="s">
        <v>286</v>
      </c>
      <c r="H13" s="32"/>
      <c r="I13" s="24" t="s">
        <v>272</v>
      </c>
      <c r="J13" s="54">
        <v>8</v>
      </c>
      <c r="K13" s="54">
        <v>0</v>
      </c>
      <c r="L13" s="54">
        <v>3</v>
      </c>
      <c r="M13" s="54">
        <v>0</v>
      </c>
      <c r="N13" s="24" t="s">
        <v>23</v>
      </c>
      <c r="O13" s="24">
        <v>60</v>
      </c>
      <c r="P13" s="24">
        <v>1082</v>
      </c>
      <c r="Q13" s="24">
        <v>378.6</v>
      </c>
      <c r="R13" s="24" t="s">
        <v>21</v>
      </c>
      <c r="S13" s="24">
        <f>SUM(Q13:Q18)</f>
        <v>3072</v>
      </c>
      <c r="T13" s="65">
        <f t="shared" si="0"/>
        <v>92160000</v>
      </c>
      <c r="U13" s="87">
        <f>SUM(T13:T13)</f>
        <v>92160000</v>
      </c>
    </row>
    <row r="14" spans="1:21" s="37" customFormat="1">
      <c r="A14" s="36">
        <v>1113</v>
      </c>
      <c r="B14" s="78"/>
      <c r="C14" s="25"/>
      <c r="D14" s="25"/>
      <c r="E14" s="25"/>
      <c r="F14" s="33" t="s">
        <v>33</v>
      </c>
      <c r="G14" s="41" t="s">
        <v>287</v>
      </c>
      <c r="H14" s="33"/>
      <c r="I14" s="25"/>
      <c r="J14" s="55"/>
      <c r="K14" s="55"/>
      <c r="L14" s="55"/>
      <c r="M14" s="55"/>
      <c r="N14" s="25" t="s">
        <v>23</v>
      </c>
      <c r="O14" s="25">
        <v>60</v>
      </c>
      <c r="P14" s="25">
        <v>1081</v>
      </c>
      <c r="Q14" s="25">
        <v>762.7</v>
      </c>
      <c r="R14" s="25" t="s">
        <v>21</v>
      </c>
      <c r="S14" s="25"/>
      <c r="T14" s="66"/>
      <c r="U14" s="88"/>
    </row>
    <row r="15" spans="1:21" s="37" customFormat="1">
      <c r="A15" s="36">
        <v>749</v>
      </c>
      <c r="B15" s="78"/>
      <c r="C15" s="25"/>
      <c r="D15" s="25"/>
      <c r="E15" s="25"/>
      <c r="F15" s="33" t="s">
        <v>34</v>
      </c>
      <c r="G15" s="35" t="s">
        <v>289</v>
      </c>
      <c r="H15" s="33"/>
      <c r="I15" s="25"/>
      <c r="J15" s="55"/>
      <c r="K15" s="55"/>
      <c r="L15" s="55"/>
      <c r="M15" s="55"/>
      <c r="N15" s="25" t="s">
        <v>35</v>
      </c>
      <c r="O15" s="25">
        <v>60</v>
      </c>
      <c r="P15" s="25">
        <v>742</v>
      </c>
      <c r="Q15" s="25">
        <v>411.5</v>
      </c>
      <c r="R15" s="25" t="s">
        <v>21</v>
      </c>
      <c r="S15" s="25"/>
      <c r="T15" s="66"/>
      <c r="U15" s="88"/>
    </row>
    <row r="16" spans="1:21" s="37" customFormat="1">
      <c r="A16" s="36">
        <v>312</v>
      </c>
      <c r="B16" s="78"/>
      <c r="C16" s="25"/>
      <c r="D16" s="25"/>
      <c r="E16" s="25"/>
      <c r="F16" s="33" t="s">
        <v>36</v>
      </c>
      <c r="G16" s="41" t="s">
        <v>290</v>
      </c>
      <c r="H16" s="33"/>
      <c r="I16" s="25"/>
      <c r="J16" s="55"/>
      <c r="K16" s="55"/>
      <c r="L16" s="55"/>
      <c r="M16" s="55"/>
      <c r="N16" s="25" t="s">
        <v>28</v>
      </c>
      <c r="O16" s="25">
        <v>60</v>
      </c>
      <c r="P16" s="25">
        <v>257</v>
      </c>
      <c r="Q16" s="25">
        <v>392.6</v>
      </c>
      <c r="R16" s="25" t="s">
        <v>21</v>
      </c>
      <c r="S16" s="25"/>
      <c r="T16" s="66"/>
      <c r="U16" s="88"/>
    </row>
    <row r="17" spans="1:21" s="37" customFormat="1">
      <c r="A17" s="36">
        <v>145</v>
      </c>
      <c r="B17" s="78"/>
      <c r="C17" s="25"/>
      <c r="D17" s="25"/>
      <c r="E17" s="25"/>
      <c r="F17" s="33" t="s">
        <v>37</v>
      </c>
      <c r="G17" s="35" t="s">
        <v>290</v>
      </c>
      <c r="H17" s="33"/>
      <c r="I17" s="25"/>
      <c r="J17" s="55"/>
      <c r="K17" s="55"/>
      <c r="L17" s="55"/>
      <c r="M17" s="55"/>
      <c r="N17" s="25" t="s">
        <v>20</v>
      </c>
      <c r="O17" s="25">
        <v>63</v>
      </c>
      <c r="P17" s="25">
        <v>115</v>
      </c>
      <c r="Q17" s="25">
        <v>914.4</v>
      </c>
      <c r="R17" s="25" t="s">
        <v>21</v>
      </c>
      <c r="S17" s="25"/>
      <c r="T17" s="66"/>
      <c r="U17" s="88"/>
    </row>
    <row r="18" spans="1:21" s="37" customFormat="1">
      <c r="A18" s="36"/>
      <c r="B18" s="78"/>
      <c r="C18" s="25"/>
      <c r="D18" s="25"/>
      <c r="E18" s="25"/>
      <c r="F18" s="33" t="s">
        <v>38</v>
      </c>
      <c r="G18" s="25"/>
      <c r="H18" s="42"/>
      <c r="I18" s="25"/>
      <c r="J18" s="55"/>
      <c r="K18" s="55"/>
      <c r="L18" s="55"/>
      <c r="M18" s="55"/>
      <c r="N18" s="25" t="s">
        <v>129</v>
      </c>
      <c r="O18" s="25">
        <v>61</v>
      </c>
      <c r="P18" s="25">
        <v>581</v>
      </c>
      <c r="Q18" s="25">
        <v>212.2</v>
      </c>
      <c r="R18" s="25" t="s">
        <v>21</v>
      </c>
      <c r="S18" s="25"/>
      <c r="T18" s="66"/>
      <c r="U18" s="88"/>
    </row>
    <row r="19" spans="1:21" s="37" customFormat="1">
      <c r="A19" s="36"/>
      <c r="B19" s="78"/>
      <c r="C19" s="25"/>
      <c r="D19" s="25"/>
      <c r="E19" s="25"/>
      <c r="F19" s="33" t="s">
        <v>39</v>
      </c>
      <c r="G19" s="25"/>
      <c r="H19" s="42"/>
      <c r="I19" s="25"/>
      <c r="J19" s="55"/>
      <c r="K19" s="55"/>
      <c r="L19" s="55"/>
      <c r="M19" s="55"/>
      <c r="N19" s="25"/>
      <c r="O19" s="25"/>
      <c r="P19" s="25"/>
      <c r="Q19" s="25"/>
      <c r="R19" s="25"/>
      <c r="S19" s="25"/>
      <c r="T19" s="66"/>
      <c r="U19" s="88"/>
    </row>
    <row r="20" spans="1:21" s="37" customFormat="1">
      <c r="A20" s="3"/>
      <c r="B20" s="79"/>
      <c r="C20" s="26"/>
      <c r="D20" s="26"/>
      <c r="E20" s="26"/>
      <c r="F20" s="34" t="s">
        <v>40</v>
      </c>
      <c r="G20" s="26"/>
      <c r="H20" s="44"/>
      <c r="I20" s="26"/>
      <c r="J20" s="56"/>
      <c r="K20" s="56"/>
      <c r="L20" s="56"/>
      <c r="M20" s="56"/>
      <c r="N20" s="26"/>
      <c r="O20" s="26"/>
      <c r="P20" s="26"/>
      <c r="Q20" s="26"/>
      <c r="R20" s="26"/>
      <c r="S20" s="26"/>
      <c r="T20" s="71"/>
      <c r="U20" s="89"/>
    </row>
    <row r="21" spans="1:21" s="37" customFormat="1">
      <c r="A21" s="39">
        <v>1202</v>
      </c>
      <c r="B21" s="77">
        <f>COUNTA($B$4:B17)</f>
        <v>3</v>
      </c>
      <c r="C21" s="24">
        <v>41</v>
      </c>
      <c r="D21" s="24">
        <v>10</v>
      </c>
      <c r="E21" s="24" t="s">
        <v>41</v>
      </c>
      <c r="F21" s="32" t="s">
        <v>41</v>
      </c>
      <c r="G21" s="17" t="s">
        <v>294</v>
      </c>
      <c r="H21" s="32"/>
      <c r="I21" s="24" t="s">
        <v>272</v>
      </c>
      <c r="J21" s="54">
        <v>4</v>
      </c>
      <c r="K21" s="54">
        <v>0</v>
      </c>
      <c r="L21" s="54">
        <v>0</v>
      </c>
      <c r="M21" s="54">
        <v>0</v>
      </c>
      <c r="N21" s="24" t="s">
        <v>20</v>
      </c>
      <c r="O21" s="24">
        <v>60</v>
      </c>
      <c r="P21" s="24">
        <v>1171</v>
      </c>
      <c r="Q21" s="24">
        <v>350</v>
      </c>
      <c r="R21" s="24" t="s">
        <v>21</v>
      </c>
      <c r="S21" s="24">
        <f>SUM(Q21:Q24)</f>
        <v>1536</v>
      </c>
      <c r="T21" s="65">
        <f t="shared" si="0"/>
        <v>46080000</v>
      </c>
      <c r="U21" s="87">
        <f>SUM(T21:T21)</f>
        <v>46080000</v>
      </c>
    </row>
    <row r="22" spans="1:21" s="37" customFormat="1">
      <c r="A22" s="36">
        <v>1191</v>
      </c>
      <c r="B22" s="78"/>
      <c r="C22" s="25"/>
      <c r="D22" s="25"/>
      <c r="E22" s="25"/>
      <c r="F22" s="33" t="s">
        <v>42</v>
      </c>
      <c r="G22" s="41" t="s">
        <v>293</v>
      </c>
      <c r="H22" s="33"/>
      <c r="I22" s="25"/>
      <c r="J22" s="55"/>
      <c r="K22" s="55"/>
      <c r="L22" s="55"/>
      <c r="M22" s="55"/>
      <c r="N22" s="25" t="s">
        <v>22</v>
      </c>
      <c r="O22" s="25">
        <v>60</v>
      </c>
      <c r="P22" s="25">
        <v>1160</v>
      </c>
      <c r="Q22" s="25">
        <v>612.29999999999995</v>
      </c>
      <c r="R22" s="25" t="s">
        <v>21</v>
      </c>
      <c r="S22" s="25"/>
      <c r="T22" s="66"/>
      <c r="U22" s="88"/>
    </row>
    <row r="23" spans="1:21" s="37" customFormat="1">
      <c r="A23" s="36">
        <v>1098</v>
      </c>
      <c r="B23" s="78"/>
      <c r="C23" s="25"/>
      <c r="D23" s="25"/>
      <c r="E23" s="25"/>
      <c r="F23" s="33" t="s">
        <v>43</v>
      </c>
      <c r="G23" s="41" t="s">
        <v>288</v>
      </c>
      <c r="H23" s="33"/>
      <c r="I23" s="25"/>
      <c r="J23" s="55"/>
      <c r="K23" s="55"/>
      <c r="L23" s="55"/>
      <c r="M23" s="55"/>
      <c r="N23" s="25" t="s">
        <v>35</v>
      </c>
      <c r="O23" s="25">
        <v>60</v>
      </c>
      <c r="P23" s="25">
        <v>1066</v>
      </c>
      <c r="Q23" s="25">
        <v>395.7</v>
      </c>
      <c r="R23" s="25" t="s">
        <v>21</v>
      </c>
      <c r="S23" s="25"/>
      <c r="T23" s="66"/>
      <c r="U23" s="88"/>
    </row>
    <row r="24" spans="1:21" s="37" customFormat="1">
      <c r="A24" s="3">
        <v>558</v>
      </c>
      <c r="B24" s="79"/>
      <c r="C24" s="26"/>
      <c r="D24" s="26"/>
      <c r="E24" s="26"/>
      <c r="F24" s="34" t="s">
        <v>44</v>
      </c>
      <c r="G24" s="26"/>
      <c r="H24" s="34"/>
      <c r="I24" s="26"/>
      <c r="J24" s="56"/>
      <c r="K24" s="56"/>
      <c r="L24" s="56"/>
      <c r="M24" s="56"/>
      <c r="N24" s="26" t="s">
        <v>24</v>
      </c>
      <c r="O24" s="26">
        <v>60</v>
      </c>
      <c r="P24" s="26">
        <v>456</v>
      </c>
      <c r="Q24" s="26">
        <v>178</v>
      </c>
      <c r="R24" s="26" t="s">
        <v>21</v>
      </c>
      <c r="S24" s="26"/>
      <c r="T24" s="71"/>
      <c r="U24" s="89"/>
    </row>
    <row r="25" spans="1:21" s="37" customFormat="1">
      <c r="A25" s="39">
        <v>828</v>
      </c>
      <c r="B25" s="77">
        <f>COUNTA($B$4:B24)</f>
        <v>4</v>
      </c>
      <c r="C25" s="24">
        <v>65</v>
      </c>
      <c r="D25" s="24">
        <v>10</v>
      </c>
      <c r="E25" s="24" t="s">
        <v>46</v>
      </c>
      <c r="F25" s="32" t="s">
        <v>282</v>
      </c>
      <c r="G25" s="17" t="s">
        <v>295</v>
      </c>
      <c r="H25" s="32"/>
      <c r="I25" s="24" t="s">
        <v>272</v>
      </c>
      <c r="J25" s="54">
        <v>6</v>
      </c>
      <c r="K25" s="54">
        <v>3</v>
      </c>
      <c r="L25" s="54">
        <v>0</v>
      </c>
      <c r="M25" s="54">
        <v>0</v>
      </c>
      <c r="N25" s="24" t="s">
        <v>23</v>
      </c>
      <c r="O25" s="24">
        <v>60</v>
      </c>
      <c r="P25" s="24">
        <v>804</v>
      </c>
      <c r="Q25" s="24">
        <v>815</v>
      </c>
      <c r="R25" s="24" t="s">
        <v>21</v>
      </c>
      <c r="S25" s="24">
        <f>SUM(Q25:Q27)</f>
        <v>1060</v>
      </c>
      <c r="T25" s="65">
        <f t="shared" si="0"/>
        <v>31800000</v>
      </c>
      <c r="U25" s="87">
        <f>SUM(T25:T25)</f>
        <v>31800000</v>
      </c>
    </row>
    <row r="26" spans="1:21" s="37" customFormat="1">
      <c r="A26" s="36">
        <v>699</v>
      </c>
      <c r="B26" s="78"/>
      <c r="C26" s="25"/>
      <c r="D26" s="25"/>
      <c r="E26" s="25"/>
      <c r="F26" s="33" t="s">
        <v>47</v>
      </c>
      <c r="G26" s="41" t="s">
        <v>296</v>
      </c>
      <c r="H26" s="33"/>
      <c r="I26" s="25"/>
      <c r="J26" s="55"/>
      <c r="K26" s="55"/>
      <c r="L26" s="55"/>
      <c r="M26" s="55"/>
      <c r="N26" s="25" t="s">
        <v>24</v>
      </c>
      <c r="O26" s="25">
        <v>60</v>
      </c>
      <c r="P26" s="25">
        <v>652</v>
      </c>
      <c r="Q26" s="25">
        <v>45</v>
      </c>
      <c r="R26" s="25" t="s">
        <v>21</v>
      </c>
      <c r="S26" s="25"/>
      <c r="T26" s="66"/>
      <c r="U26" s="88"/>
    </row>
    <row r="27" spans="1:21" s="37" customFormat="1">
      <c r="A27" s="36">
        <v>625</v>
      </c>
      <c r="B27" s="78"/>
      <c r="C27" s="25"/>
      <c r="D27" s="25"/>
      <c r="E27" s="25"/>
      <c r="F27" s="33" t="s">
        <v>48</v>
      </c>
      <c r="G27" s="41" t="s">
        <v>297</v>
      </c>
      <c r="H27" s="33"/>
      <c r="I27" s="25"/>
      <c r="J27" s="55"/>
      <c r="K27" s="55"/>
      <c r="L27" s="55"/>
      <c r="M27" s="55"/>
      <c r="N27" s="25" t="s">
        <v>24</v>
      </c>
      <c r="O27" s="25">
        <v>60</v>
      </c>
      <c r="P27" s="25">
        <v>553</v>
      </c>
      <c r="Q27" s="25">
        <v>200</v>
      </c>
      <c r="R27" s="25" t="s">
        <v>21</v>
      </c>
      <c r="S27" s="25"/>
      <c r="T27" s="66"/>
      <c r="U27" s="88"/>
    </row>
    <row r="28" spans="1:21" s="37" customFormat="1">
      <c r="A28" s="36"/>
      <c r="B28" s="78"/>
      <c r="C28" s="25"/>
      <c r="D28" s="25"/>
      <c r="E28" s="25"/>
      <c r="F28" s="33" t="s">
        <v>49</v>
      </c>
      <c r="G28" s="41" t="s">
        <v>298</v>
      </c>
      <c r="H28" s="42"/>
      <c r="I28" s="25"/>
      <c r="J28" s="55"/>
      <c r="K28" s="55"/>
      <c r="L28" s="55"/>
      <c r="M28" s="55"/>
      <c r="N28" s="25"/>
      <c r="O28" s="25"/>
      <c r="P28" s="25"/>
      <c r="Q28" s="25"/>
      <c r="R28" s="25"/>
      <c r="S28" s="25"/>
      <c r="T28" s="66"/>
      <c r="U28" s="88"/>
    </row>
    <row r="29" spans="1:21" s="37" customFormat="1">
      <c r="A29" s="36"/>
      <c r="B29" s="78"/>
      <c r="C29" s="25"/>
      <c r="D29" s="25"/>
      <c r="E29" s="25"/>
      <c r="F29" s="33" t="s">
        <v>50</v>
      </c>
      <c r="G29" s="25"/>
      <c r="H29" s="42"/>
      <c r="I29" s="25"/>
      <c r="J29" s="55"/>
      <c r="K29" s="55"/>
      <c r="L29" s="55"/>
      <c r="M29" s="55"/>
      <c r="N29" s="25"/>
      <c r="O29" s="25"/>
      <c r="P29" s="25"/>
      <c r="Q29" s="25"/>
      <c r="R29" s="25"/>
      <c r="S29" s="25"/>
      <c r="T29" s="66"/>
      <c r="U29" s="88"/>
    </row>
    <row r="30" spans="1:21" s="37" customFormat="1">
      <c r="A30" s="3"/>
      <c r="B30" s="79"/>
      <c r="C30" s="26"/>
      <c r="D30" s="26"/>
      <c r="E30" s="26"/>
      <c r="F30" s="34" t="s">
        <v>51</v>
      </c>
      <c r="G30" s="26"/>
      <c r="H30" s="44"/>
      <c r="I30" s="26"/>
      <c r="J30" s="56"/>
      <c r="K30" s="56"/>
      <c r="L30" s="56"/>
      <c r="M30" s="56"/>
      <c r="N30" s="26"/>
      <c r="O30" s="26"/>
      <c r="P30" s="26"/>
      <c r="Q30" s="26"/>
      <c r="R30" s="26"/>
      <c r="S30" s="26"/>
      <c r="T30" s="71"/>
      <c r="U30" s="89"/>
    </row>
    <row r="31" spans="1:21" s="37" customFormat="1">
      <c r="A31" s="39">
        <v>1290</v>
      </c>
      <c r="B31" s="77">
        <f>COUNTA($B$4:B27)</f>
        <v>5</v>
      </c>
      <c r="C31" s="24">
        <v>71</v>
      </c>
      <c r="D31" s="24">
        <v>10</v>
      </c>
      <c r="E31" s="24" t="s">
        <v>52</v>
      </c>
      <c r="F31" s="32" t="s">
        <v>52</v>
      </c>
      <c r="G31" s="17" t="s">
        <v>299</v>
      </c>
      <c r="H31" s="45"/>
      <c r="I31" s="24" t="s">
        <v>272</v>
      </c>
      <c r="J31" s="54">
        <v>1</v>
      </c>
      <c r="K31" s="54">
        <v>0</v>
      </c>
      <c r="L31" s="54">
        <v>0</v>
      </c>
      <c r="M31" s="54">
        <v>0</v>
      </c>
      <c r="N31" s="24" t="s">
        <v>22</v>
      </c>
      <c r="O31" s="24">
        <v>60</v>
      </c>
      <c r="P31" s="24">
        <v>1286</v>
      </c>
      <c r="Q31" s="24">
        <v>133.69999999999999</v>
      </c>
      <c r="R31" s="24" t="s">
        <v>21</v>
      </c>
      <c r="S31" s="24">
        <f>SUM(Q31:Q33)</f>
        <v>338.9</v>
      </c>
      <c r="T31" s="65">
        <f t="shared" si="0"/>
        <v>10167000</v>
      </c>
      <c r="U31" s="87">
        <f>SUM(T31:T31)</f>
        <v>10167000</v>
      </c>
    </row>
    <row r="32" spans="1:21" s="37" customFormat="1">
      <c r="A32" s="36">
        <v>790</v>
      </c>
      <c r="B32" s="78"/>
      <c r="C32" s="25"/>
      <c r="D32" s="25"/>
      <c r="E32" s="25"/>
      <c r="F32" s="33"/>
      <c r="G32" s="25"/>
      <c r="H32" s="42"/>
      <c r="I32" s="25"/>
      <c r="J32" s="55"/>
      <c r="K32" s="55"/>
      <c r="L32" s="55"/>
      <c r="M32" s="55"/>
      <c r="N32" s="25" t="s">
        <v>53</v>
      </c>
      <c r="O32" s="25">
        <v>63</v>
      </c>
      <c r="P32" s="25">
        <v>772</v>
      </c>
      <c r="Q32" s="25">
        <v>84.5</v>
      </c>
      <c r="R32" s="25" t="s">
        <v>21</v>
      </c>
      <c r="S32" s="25"/>
      <c r="T32" s="66"/>
      <c r="U32" s="88"/>
    </row>
    <row r="33" spans="1:21" s="37" customFormat="1">
      <c r="A33" s="3">
        <v>763</v>
      </c>
      <c r="B33" s="79"/>
      <c r="C33" s="26"/>
      <c r="D33" s="26"/>
      <c r="E33" s="26"/>
      <c r="F33" s="34"/>
      <c r="G33" s="26"/>
      <c r="H33" s="44"/>
      <c r="I33" s="26"/>
      <c r="J33" s="56"/>
      <c r="K33" s="56"/>
      <c r="L33" s="56"/>
      <c r="M33" s="56"/>
      <c r="N33" s="26" t="s">
        <v>20</v>
      </c>
      <c r="O33" s="26">
        <v>63</v>
      </c>
      <c r="P33" s="26">
        <v>750</v>
      </c>
      <c r="Q33" s="26">
        <v>120.7</v>
      </c>
      <c r="R33" s="26" t="s">
        <v>21</v>
      </c>
      <c r="S33" s="26"/>
      <c r="T33" s="71"/>
      <c r="U33" s="89"/>
    </row>
    <row r="34" spans="1:21" s="37" customFormat="1">
      <c r="A34" s="39">
        <v>924</v>
      </c>
      <c r="B34" s="77">
        <f>COUNTA($B$4:B33)</f>
        <v>6</v>
      </c>
      <c r="C34" s="24">
        <v>72</v>
      </c>
      <c r="D34" s="24">
        <v>10</v>
      </c>
      <c r="E34" s="24" t="s">
        <v>54</v>
      </c>
      <c r="F34" s="32" t="s">
        <v>55</v>
      </c>
      <c r="G34" s="24"/>
      <c r="H34" s="32"/>
      <c r="I34" s="24" t="s">
        <v>272</v>
      </c>
      <c r="J34" s="54">
        <v>3</v>
      </c>
      <c r="K34" s="54">
        <v>4</v>
      </c>
      <c r="L34" s="54">
        <v>0</v>
      </c>
      <c r="M34" s="54">
        <v>1</v>
      </c>
      <c r="N34" s="24" t="s">
        <v>23</v>
      </c>
      <c r="O34" s="24">
        <v>60</v>
      </c>
      <c r="P34" s="24">
        <v>912</v>
      </c>
      <c r="Q34" s="24">
        <v>415.2</v>
      </c>
      <c r="R34" s="24" t="s">
        <v>21</v>
      </c>
      <c r="S34" s="24">
        <f>SUM(Q34:Q36)</f>
        <v>783</v>
      </c>
      <c r="T34" s="65">
        <f t="shared" si="0"/>
        <v>23490000</v>
      </c>
      <c r="U34" s="87">
        <f>SUM(T34:T34)</f>
        <v>23490000</v>
      </c>
    </row>
    <row r="35" spans="1:21" s="37" customFormat="1">
      <c r="A35" s="36">
        <v>755</v>
      </c>
      <c r="B35" s="78"/>
      <c r="C35" s="25"/>
      <c r="D35" s="25"/>
      <c r="E35" s="25"/>
      <c r="F35" s="46" t="s">
        <v>56</v>
      </c>
      <c r="G35" s="41" t="s">
        <v>291</v>
      </c>
      <c r="H35" s="33"/>
      <c r="I35" s="25"/>
      <c r="J35" s="55"/>
      <c r="K35" s="55"/>
      <c r="L35" s="55"/>
      <c r="M35" s="55"/>
      <c r="N35" s="25" t="s">
        <v>45</v>
      </c>
      <c r="O35" s="25">
        <v>63</v>
      </c>
      <c r="P35" s="25">
        <v>746</v>
      </c>
      <c r="Q35" s="25">
        <v>339.3</v>
      </c>
      <c r="R35" s="25" t="s">
        <v>21</v>
      </c>
      <c r="S35" s="25"/>
      <c r="T35" s="66"/>
      <c r="U35" s="88"/>
    </row>
    <row r="36" spans="1:21" s="37" customFormat="1">
      <c r="A36" s="3"/>
      <c r="B36" s="79"/>
      <c r="C36" s="26"/>
      <c r="D36" s="26"/>
      <c r="E36" s="26"/>
      <c r="F36" s="47" t="s">
        <v>57</v>
      </c>
      <c r="G36" s="48" t="s">
        <v>292</v>
      </c>
      <c r="H36" s="44"/>
      <c r="I36" s="26"/>
      <c r="J36" s="56"/>
      <c r="K36" s="56"/>
      <c r="L36" s="56"/>
      <c r="M36" s="56"/>
      <c r="N36" s="26" t="s">
        <v>24</v>
      </c>
      <c r="O36" s="26">
        <v>60</v>
      </c>
      <c r="P36" s="26">
        <v>652</v>
      </c>
      <c r="Q36" s="26">
        <v>28.5</v>
      </c>
      <c r="R36" s="26" t="s">
        <v>21</v>
      </c>
      <c r="S36" s="26"/>
      <c r="T36" s="71"/>
      <c r="U36" s="89"/>
    </row>
    <row r="37" spans="1:21" s="37" customFormat="1">
      <c r="A37" s="39">
        <v>1086</v>
      </c>
      <c r="B37" s="77">
        <f>COUNTA($B$4:B35)</f>
        <v>7</v>
      </c>
      <c r="C37" s="24">
        <v>80</v>
      </c>
      <c r="D37" s="24">
        <v>10</v>
      </c>
      <c r="E37" s="24" t="s">
        <v>58</v>
      </c>
      <c r="F37" s="32" t="s">
        <v>58</v>
      </c>
      <c r="G37" s="17" t="s">
        <v>300</v>
      </c>
      <c r="H37" s="32"/>
      <c r="I37" s="24" t="s">
        <v>272</v>
      </c>
      <c r="J37" s="54">
        <v>4</v>
      </c>
      <c r="K37" s="54">
        <v>0</v>
      </c>
      <c r="L37" s="54">
        <v>0</v>
      </c>
      <c r="M37" s="54">
        <v>0</v>
      </c>
      <c r="N37" s="24" t="s">
        <v>23</v>
      </c>
      <c r="O37" s="24">
        <v>60</v>
      </c>
      <c r="P37" s="24">
        <v>1054</v>
      </c>
      <c r="Q37" s="24">
        <v>477.7</v>
      </c>
      <c r="R37" s="24" t="s">
        <v>21</v>
      </c>
      <c r="S37" s="24">
        <f>SUM(Q37:Q41)</f>
        <v>1166</v>
      </c>
      <c r="T37" s="65">
        <f t="shared" si="0"/>
        <v>34980000</v>
      </c>
      <c r="U37" s="87">
        <f>SUM(T37:T37)</f>
        <v>34980000</v>
      </c>
    </row>
    <row r="38" spans="1:21" s="37" customFormat="1">
      <c r="A38" s="36">
        <v>863</v>
      </c>
      <c r="B38" s="78"/>
      <c r="C38" s="25"/>
      <c r="D38" s="25"/>
      <c r="E38" s="25"/>
      <c r="F38" s="33" t="s">
        <v>59</v>
      </c>
      <c r="G38" s="41" t="s">
        <v>301</v>
      </c>
      <c r="H38" s="33"/>
      <c r="I38" s="25"/>
      <c r="J38" s="55"/>
      <c r="K38" s="55"/>
      <c r="L38" s="55"/>
      <c r="M38" s="55"/>
      <c r="N38" s="25" t="s">
        <v>35</v>
      </c>
      <c r="O38" s="25">
        <v>60</v>
      </c>
      <c r="P38" s="25">
        <v>825</v>
      </c>
      <c r="Q38" s="25">
        <v>349.5</v>
      </c>
      <c r="R38" s="25" t="s">
        <v>21</v>
      </c>
      <c r="S38" s="25"/>
      <c r="T38" s="66"/>
      <c r="U38" s="88"/>
    </row>
    <row r="39" spans="1:21" s="37" customFormat="1">
      <c r="A39" s="36"/>
      <c r="B39" s="78"/>
      <c r="C39" s="25"/>
      <c r="D39" s="25"/>
      <c r="E39" s="25"/>
      <c r="F39" s="33" t="s">
        <v>60</v>
      </c>
      <c r="G39" s="25"/>
      <c r="H39" s="33"/>
      <c r="I39" s="25"/>
      <c r="J39" s="55"/>
      <c r="K39" s="55"/>
      <c r="L39" s="55"/>
      <c r="M39" s="55"/>
      <c r="N39" s="25" t="s">
        <v>24</v>
      </c>
      <c r="O39" s="25">
        <v>60</v>
      </c>
      <c r="P39" s="25">
        <v>261</v>
      </c>
      <c r="Q39" s="25">
        <v>25.299999999999955</v>
      </c>
      <c r="R39" s="25" t="s">
        <v>21</v>
      </c>
      <c r="S39" s="25"/>
      <c r="T39" s="66"/>
      <c r="U39" s="88"/>
    </row>
    <row r="40" spans="1:21" s="37" customFormat="1">
      <c r="A40" s="36">
        <v>618</v>
      </c>
      <c r="B40" s="78"/>
      <c r="C40" s="25"/>
      <c r="D40" s="25"/>
      <c r="E40" s="25"/>
      <c r="F40" s="33" t="s">
        <v>61</v>
      </c>
      <c r="G40" s="25"/>
      <c r="I40" s="25"/>
      <c r="J40" s="55"/>
      <c r="K40" s="55"/>
      <c r="L40" s="55"/>
      <c r="M40" s="55"/>
      <c r="N40" s="25" t="s">
        <v>24</v>
      </c>
      <c r="O40" s="25">
        <v>60</v>
      </c>
      <c r="P40" s="25">
        <v>545</v>
      </c>
      <c r="Q40" s="25">
        <v>198.5</v>
      </c>
      <c r="R40" s="25" t="s">
        <v>21</v>
      </c>
      <c r="S40" s="25"/>
      <c r="T40" s="66"/>
      <c r="U40" s="88"/>
    </row>
    <row r="41" spans="1:21" s="37" customFormat="1">
      <c r="A41" s="3">
        <v>204</v>
      </c>
      <c r="B41" s="79"/>
      <c r="C41" s="26"/>
      <c r="D41" s="26"/>
      <c r="E41" s="26"/>
      <c r="F41" s="34"/>
      <c r="G41" s="26"/>
      <c r="H41" s="34"/>
      <c r="I41" s="26"/>
      <c r="J41" s="56"/>
      <c r="K41" s="56"/>
      <c r="L41" s="56"/>
      <c r="M41" s="56"/>
      <c r="N41" s="26" t="s">
        <v>45</v>
      </c>
      <c r="O41" s="26">
        <v>63</v>
      </c>
      <c r="P41" s="26">
        <v>178</v>
      </c>
      <c r="Q41" s="26">
        <v>115</v>
      </c>
      <c r="R41" s="26" t="s">
        <v>21</v>
      </c>
      <c r="S41" s="26"/>
      <c r="T41" s="71"/>
      <c r="U41" s="89"/>
    </row>
    <row r="42" spans="1:21" s="37" customFormat="1">
      <c r="A42" s="39">
        <v>1103</v>
      </c>
      <c r="B42" s="77">
        <f>COUNTA($B$4:B41)</f>
        <v>8</v>
      </c>
      <c r="C42" s="24">
        <v>82</v>
      </c>
      <c r="D42" s="24">
        <v>10</v>
      </c>
      <c r="E42" s="24" t="s">
        <v>62</v>
      </c>
      <c r="F42" s="32" t="s">
        <v>63</v>
      </c>
      <c r="G42" s="24"/>
      <c r="H42" s="32"/>
      <c r="I42" s="24" t="s">
        <v>272</v>
      </c>
      <c r="J42" s="54">
        <v>5</v>
      </c>
      <c r="K42" s="54">
        <v>0</v>
      </c>
      <c r="L42" s="54">
        <v>0</v>
      </c>
      <c r="M42" s="54">
        <v>0</v>
      </c>
      <c r="N42" s="24" t="s">
        <v>35</v>
      </c>
      <c r="O42" s="24">
        <v>60</v>
      </c>
      <c r="P42" s="24">
        <v>1071</v>
      </c>
      <c r="Q42" s="24">
        <v>457.1</v>
      </c>
      <c r="R42" s="24" t="s">
        <v>21</v>
      </c>
      <c r="S42" s="24">
        <f>SUM(Q42:Q46)</f>
        <v>1920</v>
      </c>
      <c r="T42" s="65">
        <f t="shared" si="0"/>
        <v>57600000</v>
      </c>
      <c r="U42" s="87">
        <f>SUM(T42:T42)</f>
        <v>57600000</v>
      </c>
    </row>
    <row r="43" spans="1:21" s="37" customFormat="1">
      <c r="A43" s="36">
        <v>991</v>
      </c>
      <c r="B43" s="78"/>
      <c r="C43" s="25"/>
      <c r="D43" s="25"/>
      <c r="E43" s="25"/>
      <c r="F43" s="33" t="s">
        <v>64</v>
      </c>
      <c r="G43" s="25"/>
      <c r="H43" s="33"/>
      <c r="I43" s="25"/>
      <c r="J43" s="55"/>
      <c r="K43" s="55"/>
      <c r="L43" s="55"/>
      <c r="M43" s="55"/>
      <c r="N43" s="25" t="s">
        <v>23</v>
      </c>
      <c r="O43" s="25">
        <v>60</v>
      </c>
      <c r="P43" s="25">
        <v>987</v>
      </c>
      <c r="Q43" s="25">
        <v>636.79999999999995</v>
      </c>
      <c r="R43" s="25" t="s">
        <v>21</v>
      </c>
      <c r="S43" s="25"/>
      <c r="T43" s="66"/>
      <c r="U43" s="88"/>
    </row>
    <row r="44" spans="1:21" s="37" customFormat="1">
      <c r="A44" s="36">
        <v>757</v>
      </c>
      <c r="B44" s="78"/>
      <c r="C44" s="25"/>
      <c r="D44" s="25"/>
      <c r="E44" s="25"/>
      <c r="F44" s="33" t="s">
        <v>65</v>
      </c>
      <c r="G44" s="41" t="s">
        <v>302</v>
      </c>
      <c r="H44" s="33"/>
      <c r="I44" s="25"/>
      <c r="J44" s="55"/>
      <c r="K44" s="55"/>
      <c r="L44" s="55"/>
      <c r="M44" s="55"/>
      <c r="N44" s="25" t="s">
        <v>45</v>
      </c>
      <c r="O44" s="25">
        <v>63</v>
      </c>
      <c r="P44" s="25">
        <v>747</v>
      </c>
      <c r="Q44" s="25">
        <v>571</v>
      </c>
      <c r="R44" s="25" t="s">
        <v>21</v>
      </c>
      <c r="S44" s="25"/>
      <c r="T44" s="66"/>
      <c r="U44" s="88"/>
    </row>
    <row r="45" spans="1:21" s="37" customFormat="1">
      <c r="A45" s="36"/>
      <c r="B45" s="78"/>
      <c r="C45" s="25"/>
      <c r="D45" s="25"/>
      <c r="E45" s="25"/>
      <c r="F45" s="33" t="s">
        <v>66</v>
      </c>
      <c r="G45" s="25"/>
      <c r="H45" s="33"/>
      <c r="I45" s="25"/>
      <c r="J45" s="55"/>
      <c r="K45" s="55"/>
      <c r="L45" s="55"/>
      <c r="M45" s="55"/>
      <c r="N45" s="25" t="s">
        <v>24</v>
      </c>
      <c r="O45" s="25">
        <v>60</v>
      </c>
      <c r="P45" s="25">
        <v>861</v>
      </c>
      <c r="Q45" s="25">
        <v>47.699999999999932</v>
      </c>
      <c r="R45" s="25" t="s">
        <v>21</v>
      </c>
      <c r="S45" s="25"/>
      <c r="T45" s="66"/>
      <c r="U45" s="88"/>
    </row>
    <row r="46" spans="1:21" s="37" customFormat="1">
      <c r="A46" s="3">
        <v>436</v>
      </c>
      <c r="B46" s="79"/>
      <c r="C46" s="26"/>
      <c r="D46" s="26"/>
      <c r="E46" s="26"/>
      <c r="F46" s="34" t="s">
        <v>67</v>
      </c>
      <c r="G46" s="26"/>
      <c r="H46" s="34"/>
      <c r="I46" s="26"/>
      <c r="J46" s="56"/>
      <c r="K46" s="56"/>
      <c r="L46" s="56"/>
      <c r="M46" s="56"/>
      <c r="N46" s="26" t="s">
        <v>24</v>
      </c>
      <c r="O46" s="26">
        <v>60</v>
      </c>
      <c r="P46" s="26">
        <v>336</v>
      </c>
      <c r="Q46" s="26">
        <v>207.4</v>
      </c>
      <c r="R46" s="26" t="s">
        <v>21</v>
      </c>
      <c r="S46" s="26"/>
      <c r="T46" s="71"/>
      <c r="U46" s="89"/>
    </row>
    <row r="47" spans="1:21" s="37" customFormat="1">
      <c r="A47" s="39">
        <v>1297</v>
      </c>
      <c r="B47" s="77">
        <f>COUNTA($B$4:B46)</f>
        <v>9</v>
      </c>
      <c r="C47" s="24">
        <v>81</v>
      </c>
      <c r="D47" s="24">
        <v>10</v>
      </c>
      <c r="E47" s="24" t="s">
        <v>68</v>
      </c>
      <c r="F47" s="32" t="s">
        <v>279</v>
      </c>
      <c r="G47" s="24"/>
      <c r="H47" s="24"/>
      <c r="I47" s="24" t="s">
        <v>272</v>
      </c>
      <c r="J47" s="54">
        <v>1</v>
      </c>
      <c r="K47" s="54">
        <v>0</v>
      </c>
      <c r="L47" s="54">
        <v>0</v>
      </c>
      <c r="M47" s="54">
        <v>0</v>
      </c>
      <c r="N47" s="24" t="s">
        <v>35</v>
      </c>
      <c r="O47" s="24">
        <v>60</v>
      </c>
      <c r="P47" s="24">
        <v>1293</v>
      </c>
      <c r="Q47" s="24">
        <v>84.6</v>
      </c>
      <c r="R47" s="24" t="s">
        <v>21</v>
      </c>
      <c r="S47" s="24">
        <f>SUM(Q47:Q49)</f>
        <v>261</v>
      </c>
      <c r="T47" s="65">
        <f t="shared" si="0"/>
        <v>7830000</v>
      </c>
      <c r="U47" s="87">
        <f>SUM(T47:T47)</f>
        <v>7830000</v>
      </c>
    </row>
    <row r="48" spans="1:21" s="37" customFormat="1">
      <c r="A48" s="36">
        <v>1321</v>
      </c>
      <c r="B48" s="78"/>
      <c r="C48" s="25"/>
      <c r="D48" s="25"/>
      <c r="E48" s="25"/>
      <c r="F48" s="33"/>
      <c r="G48" s="25"/>
      <c r="H48" s="25"/>
      <c r="I48" s="25"/>
      <c r="J48" s="55"/>
      <c r="K48" s="55"/>
      <c r="L48" s="55"/>
      <c r="M48" s="55"/>
      <c r="N48" s="25" t="s">
        <v>24</v>
      </c>
      <c r="O48" s="25">
        <v>60</v>
      </c>
      <c r="P48" s="25">
        <v>1330</v>
      </c>
      <c r="Q48" s="25">
        <v>50.7</v>
      </c>
      <c r="R48" s="25" t="s">
        <v>21</v>
      </c>
      <c r="S48" s="25"/>
      <c r="T48" s="66"/>
      <c r="U48" s="88"/>
    </row>
    <row r="49" spans="1:21" s="37" customFormat="1">
      <c r="A49" s="3"/>
      <c r="B49" s="79"/>
      <c r="C49" s="26"/>
      <c r="D49" s="26"/>
      <c r="E49" s="26"/>
      <c r="F49" s="34"/>
      <c r="G49" s="26"/>
      <c r="H49" s="26"/>
      <c r="I49" s="26"/>
      <c r="J49" s="56"/>
      <c r="K49" s="56"/>
      <c r="L49" s="56"/>
      <c r="M49" s="56"/>
      <c r="N49" s="26" t="s">
        <v>28</v>
      </c>
      <c r="O49" s="26">
        <v>63</v>
      </c>
      <c r="P49" s="26">
        <v>253</v>
      </c>
      <c r="Q49" s="26">
        <v>125.70000000000002</v>
      </c>
      <c r="R49" s="26" t="s">
        <v>21</v>
      </c>
      <c r="S49" s="26"/>
      <c r="T49" s="71"/>
      <c r="U49" s="89"/>
    </row>
    <row r="50" spans="1:21" s="37" customFormat="1">
      <c r="A50" s="39">
        <v>1109</v>
      </c>
      <c r="B50" s="77">
        <f>COUNTA($B$4:B48)</f>
        <v>10</v>
      </c>
      <c r="C50" s="24">
        <v>85</v>
      </c>
      <c r="D50" s="24">
        <v>10</v>
      </c>
      <c r="E50" s="28" t="s">
        <v>69</v>
      </c>
      <c r="F50" s="32" t="s">
        <v>69</v>
      </c>
      <c r="G50" s="17" t="s">
        <v>303</v>
      </c>
      <c r="H50" s="32"/>
      <c r="I50" s="24" t="s">
        <v>272</v>
      </c>
      <c r="J50" s="54">
        <v>5</v>
      </c>
      <c r="K50" s="54">
        <v>0</v>
      </c>
      <c r="L50" s="54">
        <v>1</v>
      </c>
      <c r="M50" s="54">
        <v>0</v>
      </c>
      <c r="N50" s="24" t="s">
        <v>23</v>
      </c>
      <c r="O50" s="24">
        <v>60</v>
      </c>
      <c r="P50" s="24">
        <v>1077</v>
      </c>
      <c r="Q50" s="24">
        <v>679.6</v>
      </c>
      <c r="R50" s="24" t="s">
        <v>21</v>
      </c>
      <c r="S50" s="24">
        <f>SUM(Q50:Q53)</f>
        <v>1920</v>
      </c>
      <c r="T50" s="65">
        <f t="shared" si="0"/>
        <v>57600000</v>
      </c>
      <c r="U50" s="87">
        <f>SUM(T50:T50)</f>
        <v>57600000</v>
      </c>
    </row>
    <row r="51" spans="1:21" s="37" customFormat="1">
      <c r="A51" s="36">
        <v>998</v>
      </c>
      <c r="B51" s="78"/>
      <c r="C51" s="25"/>
      <c r="D51" s="25"/>
      <c r="E51" s="29"/>
      <c r="F51" s="33" t="s">
        <v>70</v>
      </c>
      <c r="G51" s="41" t="s">
        <v>304</v>
      </c>
      <c r="H51" s="33"/>
      <c r="I51" s="25"/>
      <c r="J51" s="55"/>
      <c r="K51" s="55"/>
      <c r="L51" s="55"/>
      <c r="M51" s="55"/>
      <c r="N51" s="25" t="s">
        <v>35</v>
      </c>
      <c r="O51" s="25">
        <v>60</v>
      </c>
      <c r="P51" s="25">
        <v>990</v>
      </c>
      <c r="Q51" s="25">
        <v>424.9</v>
      </c>
      <c r="R51" s="25" t="s">
        <v>21</v>
      </c>
      <c r="S51" s="25"/>
      <c r="T51" s="66"/>
      <c r="U51" s="88"/>
    </row>
    <row r="52" spans="1:21" s="37" customFormat="1">
      <c r="A52" s="36">
        <v>556</v>
      </c>
      <c r="B52" s="78"/>
      <c r="C52" s="25"/>
      <c r="D52" s="25"/>
      <c r="E52" s="29"/>
      <c r="F52" s="46" t="s">
        <v>71</v>
      </c>
      <c r="G52" s="25"/>
      <c r="H52" s="33"/>
      <c r="I52" s="25"/>
      <c r="J52" s="55"/>
      <c r="K52" s="55"/>
      <c r="L52" s="55"/>
      <c r="M52" s="55"/>
      <c r="N52" s="25" t="s">
        <v>24</v>
      </c>
      <c r="O52" s="25">
        <v>60</v>
      </c>
      <c r="P52" s="25">
        <v>454</v>
      </c>
      <c r="Q52" s="25">
        <v>227.9</v>
      </c>
      <c r="R52" s="25" t="s">
        <v>21</v>
      </c>
      <c r="S52" s="25"/>
      <c r="T52" s="66"/>
      <c r="U52" s="88"/>
    </row>
    <row r="53" spans="1:21" s="37" customFormat="1">
      <c r="A53" s="36">
        <v>149</v>
      </c>
      <c r="B53" s="78"/>
      <c r="C53" s="25"/>
      <c r="D53" s="25"/>
      <c r="E53" s="29"/>
      <c r="F53" s="46" t="s">
        <v>72</v>
      </c>
      <c r="G53" s="25"/>
      <c r="H53" s="33"/>
      <c r="I53" s="25"/>
      <c r="J53" s="55"/>
      <c r="K53" s="55"/>
      <c r="L53" s="55"/>
      <c r="M53" s="55"/>
      <c r="N53" s="25" t="s">
        <v>45</v>
      </c>
      <c r="O53" s="25">
        <v>63</v>
      </c>
      <c r="P53" s="25">
        <v>117</v>
      </c>
      <c r="Q53" s="25">
        <v>587.6</v>
      </c>
      <c r="R53" s="25" t="s">
        <v>21</v>
      </c>
      <c r="S53" s="25"/>
      <c r="T53" s="66"/>
      <c r="U53" s="88"/>
    </row>
    <row r="54" spans="1:21" s="37" customFormat="1">
      <c r="A54" s="3"/>
      <c r="B54" s="79"/>
      <c r="C54" s="26"/>
      <c r="D54" s="26"/>
      <c r="E54" s="30"/>
      <c r="F54" s="47" t="s">
        <v>73</v>
      </c>
      <c r="G54" s="26"/>
      <c r="H54" s="44"/>
      <c r="I54" s="26"/>
      <c r="J54" s="56"/>
      <c r="K54" s="56"/>
      <c r="L54" s="56"/>
      <c r="M54" s="56"/>
      <c r="N54" s="26"/>
      <c r="O54" s="26"/>
      <c r="P54" s="26"/>
      <c r="Q54" s="26"/>
      <c r="R54" s="26"/>
      <c r="S54" s="26"/>
      <c r="T54" s="71"/>
      <c r="U54" s="89"/>
    </row>
    <row r="55" spans="1:21" s="37" customFormat="1">
      <c r="A55" s="39">
        <v>762</v>
      </c>
      <c r="B55" s="77">
        <v>11</v>
      </c>
      <c r="C55" s="24">
        <v>94</v>
      </c>
      <c r="D55" s="24">
        <v>10</v>
      </c>
      <c r="E55" s="24" t="s">
        <v>74</v>
      </c>
      <c r="F55" s="32" t="s">
        <v>74</v>
      </c>
      <c r="G55" s="24"/>
      <c r="H55" s="32"/>
      <c r="I55" s="24" t="s">
        <v>272</v>
      </c>
      <c r="J55" s="54">
        <v>5</v>
      </c>
      <c r="K55" s="54">
        <v>0</v>
      </c>
      <c r="L55" s="54">
        <v>2</v>
      </c>
      <c r="M55" s="54">
        <v>0</v>
      </c>
      <c r="N55" s="24" t="s">
        <v>23</v>
      </c>
      <c r="O55" s="24">
        <v>60</v>
      </c>
      <c r="P55" s="24">
        <v>749</v>
      </c>
      <c r="Q55" s="24">
        <v>804</v>
      </c>
      <c r="R55" s="24" t="s">
        <v>21</v>
      </c>
      <c r="S55" s="24">
        <f>SUM(Q55:Q56)</f>
        <v>1073</v>
      </c>
      <c r="T55" s="65">
        <f t="shared" si="0"/>
        <v>32190000</v>
      </c>
      <c r="U55" s="87">
        <f>SUM(T55:T55)</f>
        <v>32190000</v>
      </c>
    </row>
    <row r="56" spans="1:21" s="37" customFormat="1">
      <c r="A56" s="36">
        <v>626</v>
      </c>
      <c r="B56" s="78"/>
      <c r="C56" s="25"/>
      <c r="D56" s="25"/>
      <c r="E56" s="25"/>
      <c r="F56" s="33" t="s">
        <v>75</v>
      </c>
      <c r="G56" s="25"/>
      <c r="H56" s="33"/>
      <c r="I56" s="25"/>
      <c r="J56" s="55"/>
      <c r="K56" s="55"/>
      <c r="L56" s="55"/>
      <c r="M56" s="55"/>
      <c r="N56" s="25" t="s">
        <v>24</v>
      </c>
      <c r="O56" s="25">
        <v>60</v>
      </c>
      <c r="P56" s="25">
        <v>554</v>
      </c>
      <c r="Q56" s="25">
        <v>269</v>
      </c>
      <c r="R56" s="25" t="s">
        <v>21</v>
      </c>
      <c r="S56" s="25"/>
      <c r="T56" s="66"/>
      <c r="U56" s="88"/>
    </row>
    <row r="57" spans="1:21" s="37" customFormat="1">
      <c r="A57" s="36"/>
      <c r="B57" s="78"/>
      <c r="C57" s="25"/>
      <c r="D57" s="25"/>
      <c r="E57" s="25"/>
      <c r="F57" s="33" t="s">
        <v>76</v>
      </c>
      <c r="G57" s="25"/>
      <c r="H57" s="42"/>
      <c r="I57" s="25"/>
      <c r="J57" s="55"/>
      <c r="K57" s="55"/>
      <c r="L57" s="55"/>
      <c r="M57" s="55"/>
      <c r="N57" s="25"/>
      <c r="O57" s="25"/>
      <c r="P57" s="25"/>
      <c r="Q57" s="25"/>
      <c r="R57" s="25"/>
      <c r="S57" s="25"/>
      <c r="T57" s="66"/>
      <c r="U57" s="88"/>
    </row>
    <row r="58" spans="1:21" s="37" customFormat="1">
      <c r="A58" s="36"/>
      <c r="B58" s="78"/>
      <c r="C58" s="25"/>
      <c r="D58" s="25"/>
      <c r="E58" s="25"/>
      <c r="F58" s="33" t="s">
        <v>77</v>
      </c>
      <c r="G58" s="25"/>
      <c r="H58" s="42"/>
      <c r="I58" s="25"/>
      <c r="J58" s="55"/>
      <c r="K58" s="55"/>
      <c r="L58" s="55"/>
      <c r="M58" s="55"/>
      <c r="N58" s="25"/>
      <c r="O58" s="25"/>
      <c r="P58" s="25"/>
      <c r="Q58" s="25"/>
      <c r="R58" s="25"/>
      <c r="S58" s="25"/>
      <c r="T58" s="66"/>
      <c r="U58" s="88"/>
    </row>
    <row r="59" spans="1:21" s="37" customFormat="1">
      <c r="A59" s="3"/>
      <c r="B59" s="79"/>
      <c r="C59" s="26"/>
      <c r="D59" s="26"/>
      <c r="E59" s="26"/>
      <c r="F59" s="34" t="s">
        <v>78</v>
      </c>
      <c r="G59" s="26"/>
      <c r="H59" s="44"/>
      <c r="I59" s="26"/>
      <c r="J59" s="56"/>
      <c r="K59" s="56"/>
      <c r="L59" s="56"/>
      <c r="M59" s="56"/>
      <c r="N59" s="26"/>
      <c r="O59" s="26"/>
      <c r="P59" s="26"/>
      <c r="Q59" s="26"/>
      <c r="R59" s="26"/>
      <c r="S59" s="26"/>
      <c r="T59" s="71"/>
      <c r="U59" s="89"/>
    </row>
    <row r="60" spans="1:21" s="37" customFormat="1">
      <c r="A60" s="39">
        <v>983</v>
      </c>
      <c r="B60" s="77">
        <f>COUNTA($B$4:B56)</f>
        <v>12</v>
      </c>
      <c r="C60" s="24">
        <v>108</v>
      </c>
      <c r="D60" s="24">
        <v>10</v>
      </c>
      <c r="E60" s="24" t="s">
        <v>79</v>
      </c>
      <c r="F60" s="32" t="s">
        <v>80</v>
      </c>
      <c r="G60" s="24"/>
      <c r="H60" s="32"/>
      <c r="I60" s="24" t="s">
        <v>272</v>
      </c>
      <c r="J60" s="54">
        <v>4</v>
      </c>
      <c r="K60" s="54">
        <v>0</v>
      </c>
      <c r="L60" s="54">
        <v>0</v>
      </c>
      <c r="M60" s="54">
        <v>1</v>
      </c>
      <c r="N60" s="24" t="s">
        <v>23</v>
      </c>
      <c r="O60" s="24">
        <v>60</v>
      </c>
      <c r="P60" s="24">
        <v>982</v>
      </c>
      <c r="Q60" s="24">
        <v>533.79999999999995</v>
      </c>
      <c r="R60" s="24" t="s">
        <v>21</v>
      </c>
      <c r="S60" s="24">
        <f>SUM(Q60:Q62)</f>
        <v>1127</v>
      </c>
      <c r="T60" s="65">
        <f t="shared" ref="T60:T114" si="1">S60*30000</f>
        <v>33810000</v>
      </c>
      <c r="U60" s="87">
        <f>SUM(T60:T60)</f>
        <v>33810000</v>
      </c>
    </row>
    <row r="61" spans="1:21" s="37" customFormat="1">
      <c r="A61" s="36">
        <v>911</v>
      </c>
      <c r="B61" s="78"/>
      <c r="C61" s="25"/>
      <c r="D61" s="25"/>
      <c r="E61" s="25"/>
      <c r="F61" s="33" t="s">
        <v>81</v>
      </c>
      <c r="G61" s="25"/>
      <c r="H61" s="33"/>
      <c r="I61" s="25"/>
      <c r="J61" s="55"/>
      <c r="K61" s="55"/>
      <c r="L61" s="55"/>
      <c r="M61" s="55"/>
      <c r="N61" s="25" t="s">
        <v>35</v>
      </c>
      <c r="O61" s="25">
        <v>60</v>
      </c>
      <c r="P61" s="25">
        <v>894</v>
      </c>
      <c r="Q61" s="25">
        <v>343</v>
      </c>
      <c r="R61" s="25" t="s">
        <v>21</v>
      </c>
      <c r="S61" s="25"/>
      <c r="T61" s="66"/>
      <c r="U61" s="88"/>
    </row>
    <row r="62" spans="1:21" s="37" customFormat="1">
      <c r="A62" s="36">
        <v>615</v>
      </c>
      <c r="B62" s="78"/>
      <c r="C62" s="25"/>
      <c r="D62" s="25"/>
      <c r="E62" s="25"/>
      <c r="F62" s="33" t="s">
        <v>82</v>
      </c>
      <c r="G62" s="25"/>
      <c r="H62" s="33"/>
      <c r="I62" s="25"/>
      <c r="J62" s="55"/>
      <c r="K62" s="55"/>
      <c r="L62" s="55"/>
      <c r="M62" s="55"/>
      <c r="N62" s="25" t="s">
        <v>24</v>
      </c>
      <c r="O62" s="25">
        <v>60</v>
      </c>
      <c r="P62" s="25">
        <v>542</v>
      </c>
      <c r="Q62" s="25">
        <v>250.2</v>
      </c>
      <c r="R62" s="25" t="s">
        <v>21</v>
      </c>
      <c r="S62" s="25"/>
      <c r="T62" s="66"/>
      <c r="U62" s="88"/>
    </row>
    <row r="63" spans="1:21" s="37" customFormat="1">
      <c r="A63" s="3"/>
      <c r="B63" s="79"/>
      <c r="C63" s="26"/>
      <c r="D63" s="26"/>
      <c r="E63" s="26"/>
      <c r="F63" s="34" t="s">
        <v>83</v>
      </c>
      <c r="G63" s="26"/>
      <c r="H63" s="44"/>
      <c r="I63" s="26"/>
      <c r="J63" s="56"/>
      <c r="K63" s="56"/>
      <c r="L63" s="56"/>
      <c r="M63" s="56"/>
      <c r="N63" s="26"/>
      <c r="O63" s="26"/>
      <c r="P63" s="26"/>
      <c r="Q63" s="26"/>
      <c r="R63" s="26"/>
      <c r="S63" s="26"/>
      <c r="T63" s="71"/>
      <c r="U63" s="89"/>
    </row>
    <row r="64" spans="1:21" s="37" customFormat="1">
      <c r="A64" s="39">
        <v>1248</v>
      </c>
      <c r="B64" s="77">
        <f>COUNTA($B$4:B62)</f>
        <v>13</v>
      </c>
      <c r="C64" s="24">
        <v>113</v>
      </c>
      <c r="D64" s="24">
        <v>10</v>
      </c>
      <c r="E64" s="24" t="s">
        <v>84</v>
      </c>
      <c r="F64" s="32" t="s">
        <v>84</v>
      </c>
      <c r="G64" s="17" t="s">
        <v>305</v>
      </c>
      <c r="H64" s="32"/>
      <c r="I64" s="24" t="s">
        <v>272</v>
      </c>
      <c r="J64" s="54">
        <v>6</v>
      </c>
      <c r="K64" s="54">
        <v>0</v>
      </c>
      <c r="L64" s="54">
        <v>1</v>
      </c>
      <c r="M64" s="54">
        <v>0</v>
      </c>
      <c r="N64" s="24" t="s">
        <v>22</v>
      </c>
      <c r="O64" s="24">
        <v>60</v>
      </c>
      <c r="P64" s="24">
        <v>1217</v>
      </c>
      <c r="Q64" s="24">
        <v>901.4</v>
      </c>
      <c r="R64" s="24" t="s">
        <v>21</v>
      </c>
      <c r="S64" s="24">
        <f>SUM(Q64:Q67)</f>
        <v>2304</v>
      </c>
      <c r="T64" s="65">
        <f t="shared" si="1"/>
        <v>69120000</v>
      </c>
      <c r="U64" s="87">
        <f>SUM(T64:T64)</f>
        <v>69120000</v>
      </c>
    </row>
    <row r="65" spans="1:21" s="37" customFormat="1">
      <c r="A65" s="36">
        <v>1205</v>
      </c>
      <c r="B65" s="78"/>
      <c r="C65" s="25"/>
      <c r="D65" s="25"/>
      <c r="E65" s="25"/>
      <c r="F65" s="33" t="s">
        <v>85</v>
      </c>
      <c r="G65" s="41" t="s">
        <v>306</v>
      </c>
      <c r="H65" s="38"/>
      <c r="I65" s="25"/>
      <c r="J65" s="55"/>
      <c r="K65" s="55"/>
      <c r="L65" s="55"/>
      <c r="M65" s="55"/>
      <c r="N65" s="25" t="s">
        <v>20</v>
      </c>
      <c r="O65" s="25">
        <v>60</v>
      </c>
      <c r="P65" s="25">
        <v>1174</v>
      </c>
      <c r="Q65" s="25">
        <v>617.79999999999995</v>
      </c>
      <c r="R65" s="25" t="s">
        <v>21</v>
      </c>
      <c r="S65" s="25"/>
      <c r="T65" s="66"/>
      <c r="U65" s="88"/>
    </row>
    <row r="66" spans="1:21" s="37" customFormat="1">
      <c r="A66" s="36">
        <v>993</v>
      </c>
      <c r="B66" s="78"/>
      <c r="C66" s="25"/>
      <c r="D66" s="25"/>
      <c r="E66" s="25"/>
      <c r="F66" s="33" t="s">
        <v>86</v>
      </c>
      <c r="G66" s="25"/>
      <c r="H66" s="33"/>
      <c r="I66" s="25"/>
      <c r="J66" s="55"/>
      <c r="K66" s="55"/>
      <c r="L66" s="55"/>
      <c r="M66" s="55"/>
      <c r="N66" s="25" t="s">
        <v>35</v>
      </c>
      <c r="O66" s="25">
        <v>60</v>
      </c>
      <c r="P66" s="25">
        <v>988</v>
      </c>
      <c r="Q66" s="25">
        <v>516</v>
      </c>
      <c r="R66" s="25" t="s">
        <v>21</v>
      </c>
      <c r="S66" s="25"/>
      <c r="T66" s="66"/>
      <c r="U66" s="88"/>
    </row>
    <row r="67" spans="1:21" s="37" customFormat="1">
      <c r="A67" s="36">
        <v>554</v>
      </c>
      <c r="B67" s="78"/>
      <c r="C67" s="25"/>
      <c r="D67" s="25"/>
      <c r="E67" s="25"/>
      <c r="F67" s="33" t="s">
        <v>87</v>
      </c>
      <c r="G67" s="25"/>
      <c r="H67" s="33"/>
      <c r="I67" s="25"/>
      <c r="J67" s="55"/>
      <c r="K67" s="55"/>
      <c r="L67" s="55"/>
      <c r="M67" s="55"/>
      <c r="N67" s="25" t="s">
        <v>24</v>
      </c>
      <c r="O67" s="25">
        <v>60</v>
      </c>
      <c r="P67" s="25">
        <v>452</v>
      </c>
      <c r="Q67" s="25">
        <v>268.8</v>
      </c>
      <c r="R67" s="25" t="s">
        <v>21</v>
      </c>
      <c r="S67" s="25"/>
      <c r="T67" s="66"/>
      <c r="U67" s="88"/>
    </row>
    <row r="68" spans="1:21" s="37" customFormat="1">
      <c r="A68" s="36"/>
      <c r="B68" s="78"/>
      <c r="C68" s="25"/>
      <c r="D68" s="25"/>
      <c r="E68" s="25"/>
      <c r="F68" s="33" t="s">
        <v>88</v>
      </c>
      <c r="G68" s="25"/>
      <c r="H68" s="42"/>
      <c r="I68" s="25"/>
      <c r="J68" s="55"/>
      <c r="K68" s="55"/>
      <c r="L68" s="55"/>
      <c r="M68" s="55"/>
      <c r="N68" s="25"/>
      <c r="O68" s="25"/>
      <c r="P68" s="25"/>
      <c r="Q68" s="25"/>
      <c r="R68" s="25"/>
      <c r="S68" s="25"/>
      <c r="T68" s="66"/>
      <c r="U68" s="88"/>
    </row>
    <row r="69" spans="1:21" s="37" customFormat="1">
      <c r="A69" s="3"/>
      <c r="B69" s="79"/>
      <c r="C69" s="26"/>
      <c r="D69" s="26"/>
      <c r="E69" s="26"/>
      <c r="F69" s="34" t="s">
        <v>89</v>
      </c>
      <c r="G69" s="26"/>
      <c r="H69" s="44"/>
      <c r="I69" s="26"/>
      <c r="J69" s="56"/>
      <c r="K69" s="56"/>
      <c r="L69" s="56"/>
      <c r="M69" s="56"/>
      <c r="N69" s="26"/>
      <c r="O69" s="26"/>
      <c r="P69" s="26"/>
      <c r="Q69" s="26"/>
      <c r="R69" s="26"/>
      <c r="S69" s="26"/>
      <c r="T69" s="71"/>
      <c r="U69" s="89"/>
    </row>
    <row r="70" spans="1:21" s="37" customFormat="1">
      <c r="A70" s="39">
        <v>1120</v>
      </c>
      <c r="B70" s="77">
        <f>COUNTA($B$4:B67)</f>
        <v>14</v>
      </c>
      <c r="C70" s="24">
        <v>125</v>
      </c>
      <c r="D70" s="24">
        <v>10</v>
      </c>
      <c r="E70" s="24" t="s">
        <v>90</v>
      </c>
      <c r="F70" s="32" t="s">
        <v>374</v>
      </c>
      <c r="G70" s="17" t="s">
        <v>307</v>
      </c>
      <c r="H70" s="32"/>
      <c r="I70" s="24" t="s">
        <v>272</v>
      </c>
      <c r="J70" s="54">
        <v>3</v>
      </c>
      <c r="K70" s="54">
        <v>2</v>
      </c>
      <c r="L70" s="54">
        <v>1</v>
      </c>
      <c r="M70" s="54">
        <v>0</v>
      </c>
      <c r="N70" s="24" t="s">
        <v>20</v>
      </c>
      <c r="O70" s="24">
        <v>60</v>
      </c>
      <c r="P70" s="24">
        <v>1088</v>
      </c>
      <c r="Q70" s="24">
        <v>306</v>
      </c>
      <c r="R70" s="24" t="s">
        <v>21</v>
      </c>
      <c r="S70" s="24">
        <f>SUM(Q70:Q73)</f>
        <v>1152</v>
      </c>
      <c r="T70" s="65">
        <f t="shared" si="1"/>
        <v>34560000</v>
      </c>
      <c r="U70" s="87">
        <f>SUM(T70:T70)</f>
        <v>34560000</v>
      </c>
    </row>
    <row r="71" spans="1:21" s="37" customFormat="1">
      <c r="A71" s="36">
        <v>1327</v>
      </c>
      <c r="B71" s="78"/>
      <c r="C71" s="25"/>
      <c r="D71" s="25"/>
      <c r="E71" s="25"/>
      <c r="F71" s="33" t="s">
        <v>91</v>
      </c>
      <c r="G71" s="25"/>
      <c r="H71" s="33"/>
      <c r="I71" s="25"/>
      <c r="J71" s="55"/>
      <c r="K71" s="55"/>
      <c r="L71" s="55"/>
      <c r="M71" s="55"/>
      <c r="N71" s="25" t="s">
        <v>24</v>
      </c>
      <c r="O71" s="25">
        <v>60</v>
      </c>
      <c r="P71" s="25">
        <v>1336</v>
      </c>
      <c r="Q71" s="25">
        <v>121.3</v>
      </c>
      <c r="R71" s="25" t="s">
        <v>21</v>
      </c>
      <c r="S71" s="25"/>
      <c r="T71" s="66"/>
      <c r="U71" s="88"/>
    </row>
    <row r="72" spans="1:21" s="37" customFormat="1">
      <c r="A72" s="36">
        <v>1303</v>
      </c>
      <c r="B72" s="78"/>
      <c r="C72" s="25"/>
      <c r="D72" s="25"/>
      <c r="E72" s="25"/>
      <c r="F72" s="33" t="s">
        <v>92</v>
      </c>
      <c r="G72" s="41" t="s">
        <v>308</v>
      </c>
      <c r="H72" s="33"/>
      <c r="I72" s="25"/>
      <c r="J72" s="55"/>
      <c r="K72" s="55"/>
      <c r="L72" s="55"/>
      <c r="M72" s="55"/>
      <c r="N72" s="25" t="s">
        <v>35</v>
      </c>
      <c r="O72" s="25">
        <v>60</v>
      </c>
      <c r="P72" s="25">
        <v>1299</v>
      </c>
      <c r="Q72" s="25">
        <v>249.4</v>
      </c>
      <c r="R72" s="25" t="s">
        <v>21</v>
      </c>
      <c r="S72" s="25"/>
      <c r="T72" s="66"/>
      <c r="U72" s="88"/>
    </row>
    <row r="73" spans="1:21" s="37" customFormat="1">
      <c r="A73" s="3">
        <v>22</v>
      </c>
      <c r="B73" s="79"/>
      <c r="C73" s="26"/>
      <c r="D73" s="26"/>
      <c r="E73" s="26"/>
      <c r="F73" s="34"/>
      <c r="G73" s="26"/>
      <c r="H73" s="34"/>
      <c r="I73" s="26"/>
      <c r="J73" s="56"/>
      <c r="K73" s="56"/>
      <c r="L73" s="56"/>
      <c r="M73" s="56"/>
      <c r="N73" s="26" t="s">
        <v>22</v>
      </c>
      <c r="O73" s="26">
        <v>63</v>
      </c>
      <c r="P73" s="26">
        <v>17</v>
      </c>
      <c r="Q73" s="26">
        <v>475.3</v>
      </c>
      <c r="R73" s="26" t="s">
        <v>21</v>
      </c>
      <c r="S73" s="26"/>
      <c r="T73" s="71"/>
      <c r="U73" s="89"/>
    </row>
    <row r="74" spans="1:21" s="37" customFormat="1">
      <c r="A74" s="39">
        <v>1315</v>
      </c>
      <c r="B74" s="77">
        <f>COUNTA($B$4:B73)</f>
        <v>15</v>
      </c>
      <c r="C74" s="24">
        <v>140</v>
      </c>
      <c r="D74" s="24">
        <v>10</v>
      </c>
      <c r="E74" s="24" t="s">
        <v>93</v>
      </c>
      <c r="F74" s="32" t="s">
        <v>93</v>
      </c>
      <c r="G74" s="17" t="s">
        <v>309</v>
      </c>
      <c r="H74" s="32"/>
      <c r="I74" s="24" t="s">
        <v>272</v>
      </c>
      <c r="J74" s="54">
        <v>4</v>
      </c>
      <c r="K74" s="54">
        <v>0</v>
      </c>
      <c r="L74" s="54">
        <v>1</v>
      </c>
      <c r="M74" s="54">
        <v>0</v>
      </c>
      <c r="N74" s="24" t="s">
        <v>24</v>
      </c>
      <c r="O74" s="24">
        <v>60</v>
      </c>
      <c r="P74" s="24">
        <v>1324</v>
      </c>
      <c r="Q74" s="24">
        <v>156.80000000000001</v>
      </c>
      <c r="R74" s="24" t="s">
        <v>21</v>
      </c>
      <c r="S74" s="24">
        <f>SUM(Q74:Q77)</f>
        <v>1536</v>
      </c>
      <c r="T74" s="65">
        <f t="shared" si="1"/>
        <v>46080000</v>
      </c>
      <c r="U74" s="87">
        <f>SUM(T74:T74)</f>
        <v>46080000</v>
      </c>
    </row>
    <row r="75" spans="1:21" s="37" customFormat="1">
      <c r="A75" s="36">
        <v>1280</v>
      </c>
      <c r="B75" s="78"/>
      <c r="C75" s="25"/>
      <c r="D75" s="25"/>
      <c r="E75" s="25"/>
      <c r="F75" s="46" t="s">
        <v>94</v>
      </c>
      <c r="G75" s="25"/>
      <c r="H75" s="33"/>
      <c r="I75" s="25"/>
      <c r="J75" s="55"/>
      <c r="K75" s="55"/>
      <c r="L75" s="55"/>
      <c r="M75" s="55"/>
      <c r="N75" s="25" t="s">
        <v>20</v>
      </c>
      <c r="O75" s="25">
        <v>60</v>
      </c>
      <c r="P75" s="25">
        <v>1276</v>
      </c>
      <c r="Q75" s="25">
        <v>391.6</v>
      </c>
      <c r="R75" s="25" t="s">
        <v>21</v>
      </c>
      <c r="S75" s="25"/>
      <c r="T75" s="66"/>
      <c r="U75" s="88"/>
    </row>
    <row r="76" spans="1:21" s="37" customFormat="1">
      <c r="A76" s="36">
        <v>785</v>
      </c>
      <c r="B76" s="78"/>
      <c r="C76" s="25"/>
      <c r="D76" s="25"/>
      <c r="E76" s="25"/>
      <c r="F76" s="46" t="s">
        <v>95</v>
      </c>
      <c r="G76" s="25"/>
      <c r="H76" s="33"/>
      <c r="I76" s="25"/>
      <c r="J76" s="55"/>
      <c r="K76" s="55"/>
      <c r="L76" s="55"/>
      <c r="M76" s="55"/>
      <c r="N76" s="25" t="s">
        <v>22</v>
      </c>
      <c r="O76" s="25">
        <v>63</v>
      </c>
      <c r="P76" s="25">
        <v>767</v>
      </c>
      <c r="Q76" s="25">
        <v>578.6</v>
      </c>
      <c r="R76" s="25" t="s">
        <v>21</v>
      </c>
      <c r="S76" s="25"/>
      <c r="T76" s="66"/>
      <c r="U76" s="88"/>
    </row>
    <row r="77" spans="1:21" s="37" customFormat="1">
      <c r="A77" s="3">
        <v>105</v>
      </c>
      <c r="B77" s="79"/>
      <c r="C77" s="26"/>
      <c r="D77" s="26"/>
      <c r="E77" s="26"/>
      <c r="F77" s="47" t="s">
        <v>96</v>
      </c>
      <c r="G77" s="48" t="s">
        <v>310</v>
      </c>
      <c r="H77" s="34"/>
      <c r="I77" s="26"/>
      <c r="J77" s="56"/>
      <c r="K77" s="56"/>
      <c r="L77" s="56"/>
      <c r="M77" s="56"/>
      <c r="N77" s="26" t="s">
        <v>53</v>
      </c>
      <c r="O77" s="26">
        <v>63</v>
      </c>
      <c r="P77" s="26">
        <v>86</v>
      </c>
      <c r="Q77" s="26">
        <v>409</v>
      </c>
      <c r="R77" s="26" t="s">
        <v>21</v>
      </c>
      <c r="S77" s="26"/>
      <c r="T77" s="71"/>
      <c r="U77" s="89"/>
    </row>
    <row r="78" spans="1:21" s="37" customFormat="1">
      <c r="A78" s="39">
        <v>232</v>
      </c>
      <c r="B78" s="77">
        <f>COUNTA($B$4:B77)</f>
        <v>16</v>
      </c>
      <c r="C78" s="24">
        <v>141</v>
      </c>
      <c r="D78" s="24">
        <v>10</v>
      </c>
      <c r="E78" s="24" t="s">
        <v>97</v>
      </c>
      <c r="F78" s="32" t="s">
        <v>97</v>
      </c>
      <c r="G78" s="24"/>
      <c r="H78" s="32"/>
      <c r="I78" s="24" t="s">
        <v>272</v>
      </c>
      <c r="J78" s="54">
        <v>6</v>
      </c>
      <c r="K78" s="54">
        <v>4</v>
      </c>
      <c r="L78" s="54">
        <v>0</v>
      </c>
      <c r="M78" s="54">
        <v>0</v>
      </c>
      <c r="N78" s="24" t="s">
        <v>22</v>
      </c>
      <c r="O78" s="24">
        <v>63</v>
      </c>
      <c r="P78" s="24">
        <v>202</v>
      </c>
      <c r="Q78" s="24">
        <v>865.9</v>
      </c>
      <c r="R78" s="24" t="s">
        <v>21</v>
      </c>
      <c r="S78" s="24">
        <f>SUM(Q78:Q81)</f>
        <v>2304</v>
      </c>
      <c r="T78" s="65">
        <f t="shared" si="1"/>
        <v>69120000</v>
      </c>
      <c r="U78" s="87">
        <f>SUM(T78:T78)</f>
        <v>69120000</v>
      </c>
    </row>
    <row r="79" spans="1:21" s="37" customFormat="1">
      <c r="A79" s="36">
        <v>126</v>
      </c>
      <c r="B79" s="78"/>
      <c r="C79" s="25"/>
      <c r="D79" s="25"/>
      <c r="E79" s="25"/>
      <c r="F79" s="46" t="s">
        <v>98</v>
      </c>
      <c r="G79" s="25"/>
      <c r="H79" s="33"/>
      <c r="I79" s="25"/>
      <c r="J79" s="55"/>
      <c r="K79" s="55"/>
      <c r="L79" s="55"/>
      <c r="M79" s="55"/>
      <c r="N79" s="25" t="s">
        <v>53</v>
      </c>
      <c r="O79" s="25">
        <v>63</v>
      </c>
      <c r="P79" s="25">
        <v>99</v>
      </c>
      <c r="Q79" s="25">
        <v>546</v>
      </c>
      <c r="R79" s="25" t="s">
        <v>21</v>
      </c>
      <c r="S79" s="25"/>
      <c r="T79" s="66"/>
      <c r="U79" s="88"/>
    </row>
    <row r="80" spans="1:21" s="37" customFormat="1">
      <c r="A80" s="36">
        <v>822</v>
      </c>
      <c r="B80" s="78"/>
      <c r="C80" s="25"/>
      <c r="D80" s="25"/>
      <c r="E80" s="25"/>
      <c r="F80" s="46" t="s">
        <v>99</v>
      </c>
      <c r="G80" s="25"/>
      <c r="H80" s="33"/>
      <c r="I80" s="25"/>
      <c r="J80" s="55"/>
      <c r="K80" s="55"/>
      <c r="L80" s="55"/>
      <c r="M80" s="55"/>
      <c r="N80" s="25" t="s">
        <v>20</v>
      </c>
      <c r="O80" s="25">
        <v>60</v>
      </c>
      <c r="P80" s="25">
        <v>798</v>
      </c>
      <c r="Q80" s="25">
        <v>596</v>
      </c>
      <c r="R80" s="25" t="s">
        <v>21</v>
      </c>
      <c r="S80" s="25"/>
      <c r="T80" s="66"/>
      <c r="U80" s="88"/>
    </row>
    <row r="81" spans="1:21" s="37" customFormat="1">
      <c r="A81" s="36">
        <v>458</v>
      </c>
      <c r="B81" s="78"/>
      <c r="C81" s="25"/>
      <c r="D81" s="25"/>
      <c r="E81" s="25"/>
      <c r="F81" s="46" t="s">
        <v>100</v>
      </c>
      <c r="G81" s="25"/>
      <c r="H81" s="33"/>
      <c r="I81" s="25"/>
      <c r="J81" s="55"/>
      <c r="K81" s="55"/>
      <c r="L81" s="55"/>
      <c r="M81" s="55"/>
      <c r="N81" s="25" t="s">
        <v>24</v>
      </c>
      <c r="O81" s="25">
        <v>60</v>
      </c>
      <c r="P81" s="25">
        <v>346</v>
      </c>
      <c r="Q81" s="25">
        <v>296.10000000000002</v>
      </c>
      <c r="R81" s="25" t="s">
        <v>21</v>
      </c>
      <c r="S81" s="25"/>
      <c r="T81" s="66"/>
      <c r="U81" s="88"/>
    </row>
    <row r="82" spans="1:21" s="37" customFormat="1">
      <c r="A82" s="36"/>
      <c r="B82" s="78"/>
      <c r="C82" s="25"/>
      <c r="D82" s="25"/>
      <c r="E82" s="25"/>
      <c r="F82" s="46" t="s">
        <v>101</v>
      </c>
      <c r="G82" s="25"/>
      <c r="H82" s="42"/>
      <c r="I82" s="25"/>
      <c r="J82" s="55"/>
      <c r="K82" s="55"/>
      <c r="L82" s="55"/>
      <c r="M82" s="55"/>
      <c r="N82" s="25"/>
      <c r="O82" s="25"/>
      <c r="P82" s="25"/>
      <c r="Q82" s="25"/>
      <c r="R82" s="25"/>
      <c r="S82" s="25"/>
      <c r="T82" s="66"/>
      <c r="U82" s="88"/>
    </row>
    <row r="83" spans="1:21" s="37" customFormat="1">
      <c r="A83" s="3"/>
      <c r="B83" s="79"/>
      <c r="C83" s="26"/>
      <c r="D83" s="26"/>
      <c r="E83" s="26"/>
      <c r="F83" s="47" t="s">
        <v>102</v>
      </c>
      <c r="G83" s="26"/>
      <c r="H83" s="44"/>
      <c r="I83" s="26"/>
      <c r="J83" s="56"/>
      <c r="K83" s="56"/>
      <c r="L83" s="56"/>
      <c r="M83" s="56"/>
      <c r="N83" s="26"/>
      <c r="O83" s="26"/>
      <c r="P83" s="26"/>
      <c r="Q83" s="26"/>
      <c r="R83" s="26"/>
      <c r="S83" s="26"/>
      <c r="T83" s="71"/>
      <c r="U83" s="89"/>
    </row>
    <row r="84" spans="1:21" s="37" customFormat="1">
      <c r="A84" s="39">
        <v>938</v>
      </c>
      <c r="B84" s="77">
        <f>COUNTA($B$4:B81)</f>
        <v>17</v>
      </c>
      <c r="C84" s="24">
        <v>149</v>
      </c>
      <c r="D84" s="24">
        <v>10</v>
      </c>
      <c r="E84" s="24" t="s">
        <v>103</v>
      </c>
      <c r="F84" s="32" t="s">
        <v>311</v>
      </c>
      <c r="G84" s="24"/>
      <c r="H84" s="32"/>
      <c r="I84" s="24" t="s">
        <v>272</v>
      </c>
      <c r="J84" s="54">
        <v>5</v>
      </c>
      <c r="K84" s="54">
        <v>3</v>
      </c>
      <c r="L84" s="54">
        <v>3</v>
      </c>
      <c r="M84" s="54">
        <v>2</v>
      </c>
      <c r="N84" s="24" t="s">
        <v>20</v>
      </c>
      <c r="O84" s="24">
        <v>60</v>
      </c>
      <c r="P84" s="24">
        <v>926</v>
      </c>
      <c r="Q84" s="24">
        <v>469.9</v>
      </c>
      <c r="R84" s="24" t="s">
        <v>21</v>
      </c>
      <c r="S84" s="24">
        <f>SUM(Q84:Q88)</f>
        <v>1980.0000000000002</v>
      </c>
      <c r="T84" s="65">
        <f t="shared" si="1"/>
        <v>59400000.000000007</v>
      </c>
      <c r="U84" s="87">
        <f>SUM(T84:T84)</f>
        <v>59400000.000000007</v>
      </c>
    </row>
    <row r="85" spans="1:21" s="37" customFormat="1">
      <c r="A85" s="36">
        <v>684</v>
      </c>
      <c r="B85" s="78"/>
      <c r="C85" s="25"/>
      <c r="D85" s="25"/>
      <c r="E85" s="25"/>
      <c r="F85" s="46" t="s">
        <v>104</v>
      </c>
      <c r="G85" s="25"/>
      <c r="H85" s="33"/>
      <c r="I85" s="25"/>
      <c r="J85" s="55"/>
      <c r="K85" s="55"/>
      <c r="L85" s="55"/>
      <c r="M85" s="55"/>
      <c r="N85" s="25" t="s">
        <v>24</v>
      </c>
      <c r="O85" s="25">
        <v>60</v>
      </c>
      <c r="P85" s="25">
        <v>637</v>
      </c>
      <c r="Q85" s="25">
        <v>305.7</v>
      </c>
      <c r="R85" s="25" t="s">
        <v>21</v>
      </c>
      <c r="S85" s="25"/>
      <c r="T85" s="66"/>
      <c r="U85" s="88"/>
    </row>
    <row r="86" spans="1:21" s="37" customFormat="1">
      <c r="A86" s="36">
        <v>328</v>
      </c>
      <c r="B86" s="78"/>
      <c r="C86" s="25"/>
      <c r="D86" s="25"/>
      <c r="E86" s="25"/>
      <c r="F86" s="46" t="s">
        <v>105</v>
      </c>
      <c r="G86" s="25"/>
      <c r="H86" s="33"/>
      <c r="I86" s="25"/>
      <c r="J86" s="55"/>
      <c r="K86" s="55"/>
      <c r="L86" s="55"/>
      <c r="M86" s="55"/>
      <c r="N86" s="25" t="s">
        <v>28</v>
      </c>
      <c r="O86" s="25">
        <v>60</v>
      </c>
      <c r="P86" s="25">
        <v>265</v>
      </c>
      <c r="Q86" s="25">
        <v>418.2</v>
      </c>
      <c r="R86" s="25" t="s">
        <v>21</v>
      </c>
      <c r="S86" s="25"/>
      <c r="T86" s="66"/>
      <c r="U86" s="88"/>
    </row>
    <row r="87" spans="1:21" s="37" customFormat="1">
      <c r="A87" s="36">
        <v>135</v>
      </c>
      <c r="B87" s="78"/>
      <c r="C87" s="25"/>
      <c r="D87" s="25"/>
      <c r="E87" s="25"/>
      <c r="F87" s="46" t="s">
        <v>106</v>
      </c>
      <c r="G87" s="25"/>
      <c r="H87" s="33"/>
      <c r="I87" s="25"/>
      <c r="J87" s="55"/>
      <c r="K87" s="55"/>
      <c r="L87" s="55"/>
      <c r="M87" s="55"/>
      <c r="N87" s="25" t="s">
        <v>22</v>
      </c>
      <c r="O87" s="25">
        <v>63</v>
      </c>
      <c r="P87" s="25">
        <v>108</v>
      </c>
      <c r="Q87" s="25">
        <v>785.1</v>
      </c>
      <c r="R87" s="25" t="s">
        <v>21</v>
      </c>
      <c r="S87" s="25"/>
      <c r="T87" s="66"/>
      <c r="U87" s="88"/>
    </row>
    <row r="88" spans="1:21" s="37" customFormat="1">
      <c r="A88" s="3"/>
      <c r="B88" s="79"/>
      <c r="C88" s="26"/>
      <c r="D88" s="26"/>
      <c r="E88" s="26"/>
      <c r="F88" s="47" t="s">
        <v>107</v>
      </c>
      <c r="G88" s="26"/>
      <c r="H88" s="44"/>
      <c r="I88" s="26"/>
      <c r="J88" s="56"/>
      <c r="K88" s="56"/>
      <c r="L88" s="56"/>
      <c r="M88" s="56"/>
      <c r="N88" s="26" t="s">
        <v>24</v>
      </c>
      <c r="O88" s="26">
        <v>60</v>
      </c>
      <c r="P88" s="26">
        <v>346</v>
      </c>
      <c r="Q88" s="26">
        <v>1.1000000000000796</v>
      </c>
      <c r="R88" s="26" t="s">
        <v>21</v>
      </c>
      <c r="S88" s="26"/>
      <c r="T88" s="71"/>
      <c r="U88" s="89"/>
    </row>
    <row r="89" spans="1:21" s="37" customFormat="1">
      <c r="A89" s="39">
        <v>1188</v>
      </c>
      <c r="B89" s="77">
        <f>COUNTA($B$4:B87)</f>
        <v>18</v>
      </c>
      <c r="C89" s="24">
        <v>152</v>
      </c>
      <c r="D89" s="24">
        <v>10</v>
      </c>
      <c r="E89" s="24" t="s">
        <v>108</v>
      </c>
      <c r="F89" s="32" t="s">
        <v>109</v>
      </c>
      <c r="G89" s="24"/>
      <c r="H89" s="32"/>
      <c r="I89" s="24" t="s">
        <v>272</v>
      </c>
      <c r="J89" s="54">
        <v>6</v>
      </c>
      <c r="K89" s="54">
        <v>0</v>
      </c>
      <c r="L89" s="54">
        <v>1</v>
      </c>
      <c r="M89" s="54">
        <v>0</v>
      </c>
      <c r="N89" s="24" t="s">
        <v>53</v>
      </c>
      <c r="O89" s="24">
        <v>60</v>
      </c>
      <c r="P89" s="24">
        <v>1157</v>
      </c>
      <c r="Q89" s="24">
        <v>421</v>
      </c>
      <c r="R89" s="24" t="s">
        <v>21</v>
      </c>
      <c r="S89" s="24">
        <f>SUM(Q89:Q93)</f>
        <v>2045.8000000000002</v>
      </c>
      <c r="T89" s="65">
        <f t="shared" si="1"/>
        <v>61374000.000000007</v>
      </c>
      <c r="U89" s="87">
        <f>SUM(T89:T89)</f>
        <v>61374000.000000007</v>
      </c>
    </row>
    <row r="90" spans="1:21" s="37" customFormat="1">
      <c r="A90" s="36">
        <v>898</v>
      </c>
      <c r="B90" s="78"/>
      <c r="C90" s="25"/>
      <c r="D90" s="25"/>
      <c r="E90" s="25"/>
      <c r="F90" s="46" t="s">
        <v>110</v>
      </c>
      <c r="G90" s="41" t="s">
        <v>312</v>
      </c>
      <c r="H90" s="33"/>
      <c r="I90" s="25"/>
      <c r="J90" s="55"/>
      <c r="K90" s="55"/>
      <c r="L90" s="55"/>
      <c r="M90" s="55"/>
      <c r="N90" s="25" t="s">
        <v>20</v>
      </c>
      <c r="O90" s="25">
        <v>60</v>
      </c>
      <c r="P90" s="25">
        <v>881</v>
      </c>
      <c r="Q90" s="25">
        <v>509.5</v>
      </c>
      <c r="R90" s="25" t="s">
        <v>21</v>
      </c>
      <c r="S90" s="25"/>
      <c r="T90" s="66"/>
      <c r="U90" s="88"/>
    </row>
    <row r="91" spans="1:21" s="37" customFormat="1">
      <c r="A91" s="36">
        <v>873</v>
      </c>
      <c r="B91" s="78"/>
      <c r="C91" s="25"/>
      <c r="D91" s="25"/>
      <c r="E91" s="25"/>
      <c r="F91" s="46" t="s">
        <v>111</v>
      </c>
      <c r="G91" s="25"/>
      <c r="H91" s="33"/>
      <c r="I91" s="25"/>
      <c r="J91" s="55"/>
      <c r="K91" s="55"/>
      <c r="L91" s="55"/>
      <c r="M91" s="55"/>
      <c r="N91" s="25" t="s">
        <v>20</v>
      </c>
      <c r="O91" s="25">
        <v>60</v>
      </c>
      <c r="P91" s="25">
        <v>835</v>
      </c>
      <c r="Q91" s="25">
        <v>167.7</v>
      </c>
      <c r="R91" s="25" t="s">
        <v>21</v>
      </c>
      <c r="S91" s="25"/>
      <c r="T91" s="66"/>
      <c r="U91" s="88"/>
    </row>
    <row r="92" spans="1:21" s="37" customFormat="1">
      <c r="A92" s="36">
        <v>235</v>
      </c>
      <c r="B92" s="78"/>
      <c r="C92" s="25"/>
      <c r="D92" s="25"/>
      <c r="E92" s="25"/>
      <c r="F92" s="46" t="s">
        <v>112</v>
      </c>
      <c r="G92" s="25"/>
      <c r="H92" s="33"/>
      <c r="I92" s="25"/>
      <c r="J92" s="55"/>
      <c r="K92" s="55"/>
      <c r="L92" s="55"/>
      <c r="M92" s="55"/>
      <c r="N92" s="25" t="s">
        <v>22</v>
      </c>
      <c r="O92" s="25">
        <v>63</v>
      </c>
      <c r="P92" s="25">
        <v>205</v>
      </c>
      <c r="Q92" s="25">
        <v>383.6</v>
      </c>
      <c r="R92" s="25" t="s">
        <v>21</v>
      </c>
      <c r="S92" s="25"/>
      <c r="T92" s="66"/>
      <c r="U92" s="88"/>
    </row>
    <row r="93" spans="1:21" s="37" customFormat="1">
      <c r="A93" s="36">
        <v>234</v>
      </c>
      <c r="B93" s="78"/>
      <c r="C93" s="25"/>
      <c r="D93" s="25"/>
      <c r="E93" s="25"/>
      <c r="F93" s="46" t="s">
        <v>113</v>
      </c>
      <c r="G93" s="25"/>
      <c r="H93" s="33"/>
      <c r="I93" s="25"/>
      <c r="J93" s="55"/>
      <c r="K93" s="55"/>
      <c r="L93" s="55"/>
      <c r="M93" s="55"/>
      <c r="N93" s="25" t="s">
        <v>22</v>
      </c>
      <c r="O93" s="25">
        <v>63</v>
      </c>
      <c r="P93" s="25">
        <v>204</v>
      </c>
      <c r="Q93" s="25">
        <v>564</v>
      </c>
      <c r="R93" s="25" t="s">
        <v>21</v>
      </c>
      <c r="S93" s="25"/>
      <c r="T93" s="66"/>
      <c r="U93" s="88"/>
    </row>
    <row r="94" spans="1:21" s="37" customFormat="1">
      <c r="A94" s="3"/>
      <c r="B94" s="79"/>
      <c r="C94" s="26"/>
      <c r="D94" s="26"/>
      <c r="E94" s="26"/>
      <c r="F94" s="47" t="s">
        <v>114</v>
      </c>
      <c r="G94" s="26"/>
      <c r="H94" s="44"/>
      <c r="I94" s="26"/>
      <c r="J94" s="56"/>
      <c r="K94" s="56"/>
      <c r="L94" s="56"/>
      <c r="M94" s="56"/>
      <c r="N94" s="26"/>
      <c r="O94" s="26"/>
      <c r="P94" s="26"/>
      <c r="Q94" s="26"/>
      <c r="R94" s="26"/>
      <c r="S94" s="26"/>
      <c r="T94" s="71"/>
      <c r="U94" s="89"/>
    </row>
    <row r="95" spans="1:21" s="37" customFormat="1">
      <c r="A95" s="39">
        <v>1100</v>
      </c>
      <c r="B95" s="77">
        <f>COUNTA($B$4:B93)</f>
        <v>19</v>
      </c>
      <c r="C95" s="24">
        <v>157</v>
      </c>
      <c r="D95" s="24">
        <v>10</v>
      </c>
      <c r="E95" s="24" t="s">
        <v>115</v>
      </c>
      <c r="F95" s="32" t="s">
        <v>115</v>
      </c>
      <c r="G95" s="17" t="s">
        <v>313</v>
      </c>
      <c r="H95" s="32"/>
      <c r="I95" s="24" t="s">
        <v>272</v>
      </c>
      <c r="J95" s="54">
        <v>6</v>
      </c>
      <c r="K95" s="54">
        <v>0</v>
      </c>
      <c r="L95" s="54">
        <v>1</v>
      </c>
      <c r="M95" s="54">
        <v>0</v>
      </c>
      <c r="N95" s="24" t="s">
        <v>35</v>
      </c>
      <c r="O95" s="24">
        <v>60</v>
      </c>
      <c r="P95" s="24">
        <v>1068</v>
      </c>
      <c r="Q95" s="24">
        <v>204</v>
      </c>
      <c r="R95" s="24" t="s">
        <v>21</v>
      </c>
      <c r="S95" s="24">
        <f>SUM(Q95:Q99)</f>
        <v>2304</v>
      </c>
      <c r="T95" s="65">
        <f t="shared" si="1"/>
        <v>69120000</v>
      </c>
      <c r="U95" s="87">
        <f>SUM(T95:T95)</f>
        <v>69120000</v>
      </c>
    </row>
    <row r="96" spans="1:21" s="37" customFormat="1">
      <c r="A96" s="36">
        <v>971</v>
      </c>
      <c r="B96" s="78"/>
      <c r="C96" s="25"/>
      <c r="D96" s="25"/>
      <c r="E96" s="25"/>
      <c r="F96" s="46" t="s">
        <v>116</v>
      </c>
      <c r="G96" s="41" t="s">
        <v>314</v>
      </c>
      <c r="H96" s="33"/>
      <c r="I96" s="25"/>
      <c r="J96" s="55"/>
      <c r="K96" s="55"/>
      <c r="L96" s="55"/>
      <c r="M96" s="55"/>
      <c r="N96" s="25" t="s">
        <v>20</v>
      </c>
      <c r="O96" s="25">
        <v>60</v>
      </c>
      <c r="P96" s="25">
        <v>971</v>
      </c>
      <c r="Q96" s="25">
        <v>605</v>
      </c>
      <c r="R96" s="25" t="s">
        <v>21</v>
      </c>
      <c r="S96" s="25"/>
      <c r="T96" s="66"/>
      <c r="U96" s="88"/>
    </row>
    <row r="97" spans="1:21" s="37" customFormat="1">
      <c r="A97" s="36">
        <v>450</v>
      </c>
      <c r="B97" s="78"/>
      <c r="C97" s="25"/>
      <c r="D97" s="25"/>
      <c r="E97" s="25"/>
      <c r="F97" s="46" t="s">
        <v>117</v>
      </c>
      <c r="G97" s="25"/>
      <c r="H97" s="33"/>
      <c r="I97" s="25"/>
      <c r="J97" s="55"/>
      <c r="K97" s="55"/>
      <c r="L97" s="55"/>
      <c r="M97" s="55"/>
      <c r="N97" s="25" t="s">
        <v>24</v>
      </c>
      <c r="O97" s="25">
        <v>60</v>
      </c>
      <c r="P97" s="25">
        <v>342</v>
      </c>
      <c r="Q97" s="25">
        <v>230.1</v>
      </c>
      <c r="R97" s="25" t="s">
        <v>21</v>
      </c>
      <c r="S97" s="25"/>
      <c r="T97" s="66"/>
      <c r="U97" s="88"/>
    </row>
    <row r="98" spans="1:21" s="37" customFormat="1">
      <c r="A98" s="36">
        <v>180</v>
      </c>
      <c r="B98" s="78"/>
      <c r="C98" s="25"/>
      <c r="D98" s="25"/>
      <c r="E98" s="25"/>
      <c r="F98" s="46" t="s">
        <v>118</v>
      </c>
      <c r="G98" s="25"/>
      <c r="H98" s="33"/>
      <c r="I98" s="25"/>
      <c r="J98" s="55"/>
      <c r="K98" s="55"/>
      <c r="L98" s="55"/>
      <c r="M98" s="55"/>
      <c r="N98" s="25" t="s">
        <v>53</v>
      </c>
      <c r="O98" s="25">
        <v>63</v>
      </c>
      <c r="P98" s="25">
        <v>154</v>
      </c>
      <c r="Q98" s="25">
        <v>350</v>
      </c>
      <c r="R98" s="25" t="s">
        <v>21</v>
      </c>
      <c r="S98" s="25"/>
      <c r="T98" s="66"/>
      <c r="U98" s="88"/>
    </row>
    <row r="99" spans="1:21" s="37" customFormat="1">
      <c r="A99" s="36"/>
      <c r="B99" s="78"/>
      <c r="C99" s="25"/>
      <c r="D99" s="25"/>
      <c r="E99" s="25"/>
      <c r="F99" s="46" t="s">
        <v>119</v>
      </c>
      <c r="G99" s="25"/>
      <c r="H99" s="33"/>
      <c r="I99" s="25"/>
      <c r="J99" s="55"/>
      <c r="K99" s="55"/>
      <c r="L99" s="55"/>
      <c r="M99" s="55"/>
      <c r="N99" s="25" t="s">
        <v>22</v>
      </c>
      <c r="O99" s="25">
        <v>63</v>
      </c>
      <c r="P99" s="25">
        <v>147</v>
      </c>
      <c r="Q99" s="25">
        <v>914.9</v>
      </c>
      <c r="R99" s="25" t="s">
        <v>21</v>
      </c>
      <c r="S99" s="25"/>
      <c r="T99" s="66"/>
      <c r="U99" s="88"/>
    </row>
    <row r="100" spans="1:21" s="37" customFormat="1">
      <c r="A100" s="3">
        <v>173</v>
      </c>
      <c r="B100" s="79"/>
      <c r="C100" s="26"/>
      <c r="D100" s="26"/>
      <c r="E100" s="26"/>
      <c r="F100" s="47" t="s">
        <v>120</v>
      </c>
      <c r="G100" s="26"/>
      <c r="H100" s="34"/>
      <c r="I100" s="26"/>
      <c r="J100" s="56"/>
      <c r="K100" s="56"/>
      <c r="L100" s="56"/>
      <c r="M100" s="56"/>
      <c r="N100" s="27"/>
      <c r="O100" s="27"/>
      <c r="P100" s="27"/>
      <c r="Q100" s="27"/>
      <c r="R100" s="27"/>
      <c r="S100" s="26"/>
      <c r="T100" s="71"/>
      <c r="U100" s="89"/>
    </row>
    <row r="101" spans="1:21" s="37" customFormat="1">
      <c r="A101" s="39">
        <v>338</v>
      </c>
      <c r="B101" s="77">
        <f>COUNTA($B$4:B100)</f>
        <v>20</v>
      </c>
      <c r="C101" s="24">
        <v>168</v>
      </c>
      <c r="D101" s="24">
        <v>10</v>
      </c>
      <c r="E101" s="24" t="s">
        <v>121</v>
      </c>
      <c r="F101" s="32" t="s">
        <v>121</v>
      </c>
      <c r="G101" s="17" t="s">
        <v>315</v>
      </c>
      <c r="H101" s="45"/>
      <c r="I101" s="24" t="s">
        <v>272</v>
      </c>
      <c r="J101" s="54">
        <v>1</v>
      </c>
      <c r="K101" s="54">
        <v>4</v>
      </c>
      <c r="L101" s="54">
        <v>0</v>
      </c>
      <c r="M101" s="54">
        <v>0</v>
      </c>
      <c r="N101" s="24" t="s">
        <v>28</v>
      </c>
      <c r="O101" s="24">
        <v>60</v>
      </c>
      <c r="P101" s="24">
        <v>270</v>
      </c>
      <c r="Q101" s="24">
        <v>33.1</v>
      </c>
      <c r="R101" s="24" t="s">
        <v>21</v>
      </c>
      <c r="S101" s="24">
        <f>SUM(Q101:Q103)</f>
        <v>232</v>
      </c>
      <c r="T101" s="65">
        <f t="shared" si="1"/>
        <v>6960000</v>
      </c>
      <c r="U101" s="87">
        <f>SUM(T101:T101)</f>
        <v>6960000</v>
      </c>
    </row>
    <row r="102" spans="1:21" s="37" customFormat="1">
      <c r="A102" s="36">
        <v>872</v>
      </c>
      <c r="B102" s="78"/>
      <c r="C102" s="25"/>
      <c r="D102" s="25"/>
      <c r="E102" s="25"/>
      <c r="F102" s="33"/>
      <c r="G102" s="25"/>
      <c r="H102" s="42"/>
      <c r="I102" s="25"/>
      <c r="J102" s="55"/>
      <c r="K102" s="55"/>
      <c r="L102" s="55"/>
      <c r="M102" s="55"/>
      <c r="N102" s="25" t="s">
        <v>23</v>
      </c>
      <c r="O102" s="25">
        <v>60</v>
      </c>
      <c r="P102" s="25">
        <v>834</v>
      </c>
      <c r="Q102" s="25">
        <v>148.9</v>
      </c>
      <c r="R102" s="25" t="s">
        <v>21</v>
      </c>
      <c r="S102" s="25"/>
      <c r="T102" s="66"/>
      <c r="U102" s="88"/>
    </row>
    <row r="103" spans="1:21" s="37" customFormat="1">
      <c r="A103" s="3">
        <v>610</v>
      </c>
      <c r="B103" s="79"/>
      <c r="C103" s="26"/>
      <c r="D103" s="26"/>
      <c r="E103" s="26"/>
      <c r="F103" s="34"/>
      <c r="G103" s="26"/>
      <c r="H103" s="44"/>
      <c r="I103" s="26"/>
      <c r="J103" s="56"/>
      <c r="K103" s="56"/>
      <c r="L103" s="56"/>
      <c r="M103" s="56"/>
      <c r="N103" s="26" t="s">
        <v>24</v>
      </c>
      <c r="O103" s="26">
        <v>60</v>
      </c>
      <c r="P103" s="26">
        <v>537</v>
      </c>
      <c r="Q103" s="26">
        <v>50</v>
      </c>
      <c r="R103" s="26" t="s">
        <v>21</v>
      </c>
      <c r="S103" s="26"/>
      <c r="T103" s="71"/>
      <c r="U103" s="89"/>
    </row>
    <row r="104" spans="1:21" s="37" customFormat="1">
      <c r="A104" s="39">
        <v>1320</v>
      </c>
      <c r="B104" s="77">
        <f>COUNTA($B$4:B103)</f>
        <v>21</v>
      </c>
      <c r="C104" s="24">
        <v>182</v>
      </c>
      <c r="D104" s="24">
        <v>10</v>
      </c>
      <c r="E104" s="24" t="s">
        <v>122</v>
      </c>
      <c r="F104" s="32" t="s">
        <v>123</v>
      </c>
      <c r="G104" s="17" t="s">
        <v>316</v>
      </c>
      <c r="H104" s="32"/>
      <c r="I104" s="24" t="s">
        <v>272</v>
      </c>
      <c r="J104" s="54">
        <v>5</v>
      </c>
      <c r="K104" s="54">
        <v>0</v>
      </c>
      <c r="L104" s="54">
        <v>0</v>
      </c>
      <c r="M104" s="54">
        <v>0</v>
      </c>
      <c r="N104" s="24" t="s">
        <v>24</v>
      </c>
      <c r="O104" s="24">
        <v>60</v>
      </c>
      <c r="P104" s="24">
        <v>1329</v>
      </c>
      <c r="Q104" s="24">
        <v>137</v>
      </c>
      <c r="R104" s="24" t="s">
        <v>21</v>
      </c>
      <c r="S104" s="24">
        <f>SUM(Q104:Q107)</f>
        <v>1920</v>
      </c>
      <c r="T104" s="65">
        <f t="shared" si="1"/>
        <v>57600000</v>
      </c>
      <c r="U104" s="87">
        <f>SUM(T104:T104)</f>
        <v>57600000</v>
      </c>
    </row>
    <row r="105" spans="1:21" s="37" customFormat="1">
      <c r="A105" s="36">
        <v>1296</v>
      </c>
      <c r="B105" s="78"/>
      <c r="C105" s="25"/>
      <c r="D105" s="25"/>
      <c r="E105" s="25"/>
      <c r="F105" s="46" t="s">
        <v>124</v>
      </c>
      <c r="G105" s="25"/>
      <c r="H105" s="33"/>
      <c r="I105" s="25"/>
      <c r="J105" s="55"/>
      <c r="K105" s="55"/>
      <c r="L105" s="55"/>
      <c r="M105" s="55"/>
      <c r="N105" s="25" t="s">
        <v>35</v>
      </c>
      <c r="O105" s="25">
        <v>60</v>
      </c>
      <c r="P105" s="25">
        <v>1292</v>
      </c>
      <c r="Q105" s="25">
        <v>451</v>
      </c>
      <c r="R105" s="25" t="s">
        <v>21</v>
      </c>
      <c r="S105" s="25"/>
      <c r="T105" s="66"/>
      <c r="U105" s="88"/>
    </row>
    <row r="106" spans="1:21" s="37" customFormat="1">
      <c r="A106" s="36">
        <v>895</v>
      </c>
      <c r="B106" s="78"/>
      <c r="C106" s="25"/>
      <c r="D106" s="25"/>
      <c r="E106" s="25"/>
      <c r="F106" s="46" t="s">
        <v>125</v>
      </c>
      <c r="G106" s="25"/>
      <c r="H106" s="33"/>
      <c r="I106" s="25"/>
      <c r="J106" s="55"/>
      <c r="K106" s="55"/>
      <c r="L106" s="55"/>
      <c r="M106" s="55"/>
      <c r="N106" s="25" t="s">
        <v>20</v>
      </c>
      <c r="O106" s="25">
        <v>60</v>
      </c>
      <c r="P106" s="25">
        <v>878</v>
      </c>
      <c r="Q106" s="25">
        <v>496</v>
      </c>
      <c r="R106" s="25" t="s">
        <v>21</v>
      </c>
      <c r="S106" s="25"/>
      <c r="T106" s="66"/>
      <c r="U106" s="88"/>
    </row>
    <row r="107" spans="1:21" s="37" customFormat="1">
      <c r="A107" s="36">
        <v>193</v>
      </c>
      <c r="B107" s="78"/>
      <c r="C107" s="25"/>
      <c r="D107" s="25"/>
      <c r="E107" s="25"/>
      <c r="F107" s="46" t="s">
        <v>126</v>
      </c>
      <c r="G107" s="25"/>
      <c r="H107" s="33"/>
      <c r="I107" s="25"/>
      <c r="J107" s="55"/>
      <c r="K107" s="55"/>
      <c r="L107" s="55"/>
      <c r="M107" s="55"/>
      <c r="N107" s="25" t="s">
        <v>22</v>
      </c>
      <c r="O107" s="25">
        <v>63</v>
      </c>
      <c r="P107" s="25">
        <v>167</v>
      </c>
      <c r="Q107" s="25">
        <v>836</v>
      </c>
      <c r="R107" s="25" t="s">
        <v>21</v>
      </c>
      <c r="S107" s="25"/>
      <c r="T107" s="66"/>
      <c r="U107" s="88"/>
    </row>
    <row r="108" spans="1:21" s="37" customFormat="1">
      <c r="A108" s="3"/>
      <c r="B108" s="79"/>
      <c r="C108" s="26"/>
      <c r="D108" s="26"/>
      <c r="E108" s="26"/>
      <c r="F108" s="47" t="s">
        <v>127</v>
      </c>
      <c r="G108" s="26"/>
      <c r="H108" s="44"/>
      <c r="I108" s="26"/>
      <c r="J108" s="56"/>
      <c r="K108" s="56"/>
      <c r="L108" s="56"/>
      <c r="M108" s="56"/>
      <c r="N108" s="26"/>
      <c r="O108" s="26"/>
      <c r="P108" s="26"/>
      <c r="Q108" s="26"/>
      <c r="R108" s="26"/>
      <c r="S108" s="26"/>
      <c r="T108" s="71"/>
      <c r="U108" s="89"/>
    </row>
    <row r="109" spans="1:21" s="37" customFormat="1">
      <c r="A109" s="39">
        <v>115</v>
      </c>
      <c r="B109" s="77">
        <f>COUNTA($B$4:B107)</f>
        <v>22</v>
      </c>
      <c r="C109" s="24">
        <v>21</v>
      </c>
      <c r="D109" s="24">
        <v>12</v>
      </c>
      <c r="E109" s="24" t="s">
        <v>128</v>
      </c>
      <c r="F109" s="32" t="s">
        <v>364</v>
      </c>
      <c r="G109" s="24"/>
      <c r="H109" s="45"/>
      <c r="I109" s="24" t="s">
        <v>272</v>
      </c>
      <c r="J109" s="54">
        <v>5</v>
      </c>
      <c r="K109" s="54">
        <v>0</v>
      </c>
      <c r="L109" s="54">
        <v>0</v>
      </c>
      <c r="M109" s="54">
        <v>0</v>
      </c>
      <c r="N109" s="24" t="s">
        <v>129</v>
      </c>
      <c r="O109" s="24">
        <v>64</v>
      </c>
      <c r="P109" s="24">
        <v>91</v>
      </c>
      <c r="Q109" s="24">
        <v>179.6</v>
      </c>
      <c r="R109" s="24" t="s">
        <v>21</v>
      </c>
      <c r="S109" s="24">
        <f>Q109</f>
        <v>179.6</v>
      </c>
      <c r="T109" s="65">
        <f t="shared" si="1"/>
        <v>5388000</v>
      </c>
      <c r="U109" s="87">
        <f>SUM(T109:T109)</f>
        <v>5388000</v>
      </c>
    </row>
    <row r="110" spans="1:21" s="37" customFormat="1">
      <c r="A110" s="36"/>
      <c r="B110" s="78"/>
      <c r="C110" s="25"/>
      <c r="D110" s="25"/>
      <c r="E110" s="25"/>
      <c r="F110" s="46" t="s">
        <v>130</v>
      </c>
      <c r="G110" s="25"/>
      <c r="H110" s="42"/>
      <c r="I110" s="25"/>
      <c r="J110" s="55"/>
      <c r="K110" s="55"/>
      <c r="L110" s="55"/>
      <c r="M110" s="55"/>
      <c r="N110" s="25"/>
      <c r="O110" s="25"/>
      <c r="P110" s="25"/>
      <c r="Q110" s="25"/>
      <c r="R110" s="25"/>
      <c r="S110" s="25"/>
      <c r="T110" s="66"/>
      <c r="U110" s="88"/>
    </row>
    <row r="111" spans="1:21" s="37" customFormat="1">
      <c r="A111" s="36"/>
      <c r="B111" s="78"/>
      <c r="C111" s="25"/>
      <c r="D111" s="25"/>
      <c r="E111" s="25"/>
      <c r="F111" s="46" t="s">
        <v>131</v>
      </c>
      <c r="G111" s="25"/>
      <c r="H111" s="42"/>
      <c r="I111" s="25"/>
      <c r="J111" s="55"/>
      <c r="K111" s="55"/>
      <c r="L111" s="55"/>
      <c r="M111" s="55"/>
      <c r="N111" s="25"/>
      <c r="O111" s="25"/>
      <c r="P111" s="25"/>
      <c r="Q111" s="25"/>
      <c r="R111" s="25"/>
      <c r="S111" s="25"/>
      <c r="T111" s="66"/>
      <c r="U111" s="88"/>
    </row>
    <row r="112" spans="1:21" s="37" customFormat="1">
      <c r="A112" s="36"/>
      <c r="B112" s="78"/>
      <c r="C112" s="25"/>
      <c r="D112" s="25"/>
      <c r="E112" s="25"/>
      <c r="F112" s="46" t="s">
        <v>132</v>
      </c>
      <c r="G112" s="25"/>
      <c r="H112" s="42"/>
      <c r="I112" s="25"/>
      <c r="J112" s="55"/>
      <c r="K112" s="55"/>
      <c r="L112" s="55"/>
      <c r="M112" s="55"/>
      <c r="N112" s="25"/>
      <c r="O112" s="25"/>
      <c r="P112" s="25"/>
      <c r="Q112" s="25"/>
      <c r="R112" s="25"/>
      <c r="S112" s="25"/>
      <c r="T112" s="66"/>
      <c r="U112" s="88"/>
    </row>
    <row r="113" spans="1:21" s="37" customFormat="1">
      <c r="A113" s="3"/>
      <c r="B113" s="79"/>
      <c r="C113" s="26"/>
      <c r="D113" s="26"/>
      <c r="E113" s="26"/>
      <c r="F113" s="47" t="s">
        <v>133</v>
      </c>
      <c r="G113" s="26"/>
      <c r="H113" s="44"/>
      <c r="I113" s="26"/>
      <c r="J113" s="56"/>
      <c r="K113" s="56"/>
      <c r="L113" s="56"/>
      <c r="M113" s="56"/>
      <c r="N113" s="26"/>
      <c r="O113" s="26"/>
      <c r="P113" s="26"/>
      <c r="Q113" s="26"/>
      <c r="R113" s="26"/>
      <c r="S113" s="26"/>
      <c r="T113" s="71"/>
      <c r="U113" s="89"/>
    </row>
    <row r="114" spans="1:21" s="37" customFormat="1">
      <c r="A114" s="39">
        <v>505</v>
      </c>
      <c r="B114" s="77">
        <f>COUNTA($B$4:B109)</f>
        <v>23</v>
      </c>
      <c r="C114" s="24">
        <v>27</v>
      </c>
      <c r="D114" s="24">
        <v>12</v>
      </c>
      <c r="E114" s="24" t="s">
        <v>134</v>
      </c>
      <c r="F114" s="32" t="s">
        <v>134</v>
      </c>
      <c r="G114" s="17" t="s">
        <v>317</v>
      </c>
      <c r="H114" s="45"/>
      <c r="I114" s="24" t="s">
        <v>272</v>
      </c>
      <c r="J114" s="54">
        <v>3</v>
      </c>
      <c r="K114" s="54">
        <v>2</v>
      </c>
      <c r="L114" s="54">
        <v>0</v>
      </c>
      <c r="M114" s="54">
        <v>0</v>
      </c>
      <c r="N114" s="24" t="s">
        <v>135</v>
      </c>
      <c r="O114" s="24">
        <v>63</v>
      </c>
      <c r="P114" s="24">
        <v>403</v>
      </c>
      <c r="Q114" s="24">
        <v>342</v>
      </c>
      <c r="R114" s="24" t="s">
        <v>21</v>
      </c>
      <c r="S114" s="24">
        <f>Q114+Q115</f>
        <v>388</v>
      </c>
      <c r="T114" s="65">
        <f t="shared" si="1"/>
        <v>11640000</v>
      </c>
      <c r="U114" s="87">
        <f>SUM(T114:T114)</f>
        <v>11640000</v>
      </c>
    </row>
    <row r="115" spans="1:21" s="37" customFormat="1">
      <c r="A115" s="36"/>
      <c r="B115" s="78"/>
      <c r="C115" s="25"/>
      <c r="D115" s="25"/>
      <c r="E115" s="25"/>
      <c r="F115" s="33" t="s">
        <v>136</v>
      </c>
      <c r="G115" s="41" t="s">
        <v>318</v>
      </c>
      <c r="H115" s="42"/>
      <c r="I115" s="25"/>
      <c r="J115" s="55"/>
      <c r="K115" s="55"/>
      <c r="L115" s="55"/>
      <c r="M115" s="55"/>
      <c r="N115" s="25"/>
      <c r="O115" s="49">
        <v>60</v>
      </c>
      <c r="P115" s="49">
        <v>272</v>
      </c>
      <c r="Q115" s="25">
        <v>46</v>
      </c>
      <c r="R115" s="25" t="s">
        <v>21</v>
      </c>
      <c r="S115" s="25"/>
      <c r="T115" s="66"/>
      <c r="U115" s="88"/>
    </row>
    <row r="116" spans="1:21" s="37" customFormat="1">
      <c r="A116" s="3"/>
      <c r="B116" s="79"/>
      <c r="C116" s="26"/>
      <c r="D116" s="26"/>
      <c r="E116" s="26"/>
      <c r="F116" s="34" t="s">
        <v>137</v>
      </c>
      <c r="G116" s="26"/>
      <c r="H116" s="44"/>
      <c r="I116" s="26"/>
      <c r="J116" s="56"/>
      <c r="K116" s="56"/>
      <c r="L116" s="56"/>
      <c r="M116" s="56"/>
      <c r="N116" s="26"/>
      <c r="O116" s="26"/>
      <c r="P116" s="26"/>
      <c r="Q116" s="26"/>
      <c r="R116" s="26"/>
      <c r="S116" s="26"/>
      <c r="T116" s="71"/>
      <c r="U116" s="89"/>
    </row>
    <row r="117" spans="1:21" s="37" customFormat="1">
      <c r="A117" s="39">
        <v>179</v>
      </c>
      <c r="B117" s="77">
        <f>COUNTA($B$4:B114)</f>
        <v>24</v>
      </c>
      <c r="C117" s="24">
        <v>29</v>
      </c>
      <c r="D117" s="24">
        <v>12</v>
      </c>
      <c r="E117" s="24" t="s">
        <v>138</v>
      </c>
      <c r="F117" s="32" t="s">
        <v>138</v>
      </c>
      <c r="G117" s="17" t="s">
        <v>319</v>
      </c>
      <c r="H117" s="32"/>
      <c r="I117" s="24" t="s">
        <v>272</v>
      </c>
      <c r="J117" s="54">
        <v>6</v>
      </c>
      <c r="K117" s="54">
        <v>0</v>
      </c>
      <c r="L117" s="54">
        <v>2</v>
      </c>
      <c r="M117" s="54">
        <v>0</v>
      </c>
      <c r="N117" s="24" t="s">
        <v>53</v>
      </c>
      <c r="O117" s="24">
        <v>63</v>
      </c>
      <c r="P117" s="24">
        <v>153</v>
      </c>
      <c r="Q117" s="24">
        <v>1015.9</v>
      </c>
      <c r="R117" s="24" t="s">
        <v>21</v>
      </c>
      <c r="S117" s="24">
        <f>SUM(Q117:Q118)</f>
        <v>1217.0999999999999</v>
      </c>
      <c r="T117" s="65">
        <f t="shared" ref="T117:T172" si="2">S117*30000</f>
        <v>36513000</v>
      </c>
      <c r="U117" s="87">
        <f>SUM(T117:T117)</f>
        <v>36513000</v>
      </c>
    </row>
    <row r="118" spans="1:21" s="37" customFormat="1">
      <c r="A118" s="36">
        <v>111</v>
      </c>
      <c r="B118" s="78"/>
      <c r="C118" s="25"/>
      <c r="D118" s="25"/>
      <c r="E118" s="25"/>
      <c r="F118" s="46" t="s">
        <v>139</v>
      </c>
      <c r="G118" s="41" t="s">
        <v>320</v>
      </c>
      <c r="H118" s="33"/>
      <c r="I118" s="25"/>
      <c r="J118" s="55"/>
      <c r="K118" s="55"/>
      <c r="L118" s="55"/>
      <c r="M118" s="55"/>
      <c r="N118" s="25" t="s">
        <v>129</v>
      </c>
      <c r="O118" s="25">
        <v>64</v>
      </c>
      <c r="P118" s="25">
        <v>89</v>
      </c>
      <c r="Q118" s="25">
        <v>201.2</v>
      </c>
      <c r="R118" s="25" t="s">
        <v>21</v>
      </c>
      <c r="S118" s="25"/>
      <c r="T118" s="66"/>
      <c r="U118" s="88"/>
    </row>
    <row r="119" spans="1:21" s="37" customFormat="1">
      <c r="A119" s="36"/>
      <c r="B119" s="78"/>
      <c r="C119" s="25"/>
      <c r="D119" s="25"/>
      <c r="E119" s="25"/>
      <c r="F119" s="46" t="s">
        <v>140</v>
      </c>
      <c r="G119" s="25"/>
      <c r="H119" s="42"/>
      <c r="I119" s="25"/>
      <c r="J119" s="55"/>
      <c r="K119" s="55"/>
      <c r="L119" s="55"/>
      <c r="M119" s="55"/>
      <c r="N119" s="25"/>
      <c r="O119" s="25"/>
      <c r="P119" s="25"/>
      <c r="Q119" s="25"/>
      <c r="R119" s="25"/>
      <c r="S119" s="25"/>
      <c r="T119" s="66"/>
      <c r="U119" s="88"/>
    </row>
    <row r="120" spans="1:21" s="37" customFormat="1">
      <c r="A120" s="36"/>
      <c r="B120" s="78"/>
      <c r="C120" s="25"/>
      <c r="D120" s="25"/>
      <c r="E120" s="25"/>
      <c r="F120" s="46" t="s">
        <v>141</v>
      </c>
      <c r="G120" s="25"/>
      <c r="H120" s="42"/>
      <c r="I120" s="25"/>
      <c r="J120" s="55"/>
      <c r="K120" s="55"/>
      <c r="L120" s="55"/>
      <c r="M120" s="55"/>
      <c r="N120" s="25"/>
      <c r="O120" s="25"/>
      <c r="P120" s="25"/>
      <c r="Q120" s="25"/>
      <c r="R120" s="25"/>
      <c r="S120" s="25"/>
      <c r="T120" s="66"/>
      <c r="U120" s="88"/>
    </row>
    <row r="121" spans="1:21" s="37" customFormat="1">
      <c r="A121" s="36"/>
      <c r="B121" s="78"/>
      <c r="C121" s="25"/>
      <c r="D121" s="25"/>
      <c r="E121" s="25"/>
      <c r="F121" s="46" t="s">
        <v>142</v>
      </c>
      <c r="G121" s="25"/>
      <c r="H121" s="42"/>
      <c r="I121" s="25"/>
      <c r="J121" s="55"/>
      <c r="K121" s="55"/>
      <c r="L121" s="55"/>
      <c r="M121" s="55"/>
      <c r="N121" s="25"/>
      <c r="O121" s="25"/>
      <c r="P121" s="25"/>
      <c r="Q121" s="25"/>
      <c r="R121" s="25"/>
      <c r="S121" s="25"/>
      <c r="T121" s="66"/>
      <c r="U121" s="88"/>
    </row>
    <row r="122" spans="1:21" s="37" customFormat="1">
      <c r="A122" s="3"/>
      <c r="B122" s="79"/>
      <c r="C122" s="26"/>
      <c r="D122" s="26"/>
      <c r="E122" s="26"/>
      <c r="F122" s="47" t="s">
        <v>143</v>
      </c>
      <c r="G122" s="26"/>
      <c r="H122" s="44"/>
      <c r="I122" s="26"/>
      <c r="J122" s="56"/>
      <c r="K122" s="56"/>
      <c r="L122" s="56"/>
      <c r="M122" s="56"/>
      <c r="N122" s="26"/>
      <c r="O122" s="26"/>
      <c r="P122" s="26"/>
      <c r="Q122" s="26"/>
      <c r="R122" s="26"/>
      <c r="S122" s="26"/>
      <c r="T122" s="71"/>
      <c r="U122" s="89"/>
    </row>
    <row r="123" spans="1:21" s="37" customFormat="1">
      <c r="A123" s="39">
        <v>1181</v>
      </c>
      <c r="B123" s="77">
        <f>COUNTA($B$4:B118)</f>
        <v>25</v>
      </c>
      <c r="C123" s="24">
        <v>44</v>
      </c>
      <c r="D123" s="24">
        <v>12</v>
      </c>
      <c r="E123" s="24" t="s">
        <v>144</v>
      </c>
      <c r="F123" s="32" t="s">
        <v>144</v>
      </c>
      <c r="G123" s="17" t="s">
        <v>321</v>
      </c>
      <c r="H123" s="32"/>
      <c r="I123" s="24" t="s">
        <v>272</v>
      </c>
      <c r="J123" s="54">
        <v>5</v>
      </c>
      <c r="K123" s="54">
        <v>0</v>
      </c>
      <c r="L123" s="54">
        <v>1</v>
      </c>
      <c r="M123" s="54">
        <v>0</v>
      </c>
      <c r="N123" s="24" t="s">
        <v>53</v>
      </c>
      <c r="O123" s="24">
        <v>60</v>
      </c>
      <c r="P123" s="24">
        <v>1150</v>
      </c>
      <c r="Q123" s="24">
        <v>189</v>
      </c>
      <c r="R123" s="24" t="s">
        <v>21</v>
      </c>
      <c r="S123" s="24">
        <f>SUM(Q123:Q124)</f>
        <v>686.7</v>
      </c>
      <c r="T123" s="65">
        <f t="shared" si="2"/>
        <v>20601000</v>
      </c>
      <c r="U123" s="87">
        <f>SUM(T123:T123)</f>
        <v>20601000</v>
      </c>
    </row>
    <row r="124" spans="1:21" s="37" customFormat="1">
      <c r="A124" s="36">
        <v>240</v>
      </c>
      <c r="B124" s="78"/>
      <c r="C124" s="25"/>
      <c r="D124" s="25"/>
      <c r="E124" s="25"/>
      <c r="F124" s="46" t="s">
        <v>145</v>
      </c>
      <c r="G124" s="25"/>
      <c r="H124" s="33"/>
      <c r="I124" s="25"/>
      <c r="J124" s="55"/>
      <c r="K124" s="55"/>
      <c r="L124" s="55"/>
      <c r="M124" s="55"/>
      <c r="N124" s="25" t="s">
        <v>135</v>
      </c>
      <c r="O124" s="25">
        <v>63</v>
      </c>
      <c r="P124" s="25">
        <v>209</v>
      </c>
      <c r="Q124" s="25">
        <v>497.7</v>
      </c>
      <c r="R124" s="25" t="s">
        <v>21</v>
      </c>
      <c r="S124" s="25"/>
      <c r="T124" s="66"/>
      <c r="U124" s="88"/>
    </row>
    <row r="125" spans="1:21" s="37" customFormat="1">
      <c r="A125" s="36"/>
      <c r="B125" s="78"/>
      <c r="C125" s="25"/>
      <c r="D125" s="25"/>
      <c r="E125" s="25"/>
      <c r="F125" s="46" t="s">
        <v>146</v>
      </c>
      <c r="G125" s="25"/>
      <c r="H125" s="33"/>
      <c r="I125" s="25"/>
      <c r="J125" s="55"/>
      <c r="K125" s="55"/>
      <c r="L125" s="55"/>
      <c r="M125" s="55"/>
      <c r="N125" s="25"/>
      <c r="O125" s="25"/>
      <c r="P125" s="25"/>
      <c r="Q125" s="25"/>
      <c r="R125" s="25"/>
      <c r="S125" s="25"/>
      <c r="T125" s="66"/>
      <c r="U125" s="88"/>
    </row>
    <row r="126" spans="1:21" s="37" customFormat="1">
      <c r="A126" s="36"/>
      <c r="B126" s="78"/>
      <c r="C126" s="25"/>
      <c r="D126" s="25"/>
      <c r="E126" s="25"/>
      <c r="F126" s="46" t="s">
        <v>147</v>
      </c>
      <c r="G126" s="25"/>
      <c r="H126" s="42"/>
      <c r="I126" s="25"/>
      <c r="J126" s="55"/>
      <c r="K126" s="55"/>
      <c r="L126" s="55"/>
      <c r="M126" s="55"/>
      <c r="N126" s="25"/>
      <c r="O126" s="25"/>
      <c r="P126" s="25"/>
      <c r="Q126" s="25"/>
      <c r="R126" s="25"/>
      <c r="S126" s="25"/>
      <c r="T126" s="66"/>
      <c r="U126" s="88"/>
    </row>
    <row r="127" spans="1:21" s="37" customFormat="1">
      <c r="A127" s="3"/>
      <c r="B127" s="79"/>
      <c r="C127" s="26"/>
      <c r="D127" s="26"/>
      <c r="E127" s="26"/>
      <c r="F127" s="47" t="s">
        <v>148</v>
      </c>
      <c r="G127" s="26"/>
      <c r="H127" s="44"/>
      <c r="I127" s="26"/>
      <c r="J127" s="56"/>
      <c r="K127" s="56"/>
      <c r="L127" s="56"/>
      <c r="M127" s="56"/>
      <c r="N127" s="26"/>
      <c r="O127" s="26"/>
      <c r="P127" s="26"/>
      <c r="Q127" s="26"/>
      <c r="R127" s="26"/>
      <c r="S127" s="26"/>
      <c r="T127" s="71"/>
      <c r="U127" s="89"/>
    </row>
    <row r="128" spans="1:21" s="37" customFormat="1">
      <c r="A128" s="39">
        <v>1182</v>
      </c>
      <c r="B128" s="77">
        <f>COUNTA($B$4:B124)</f>
        <v>26</v>
      </c>
      <c r="C128" s="24">
        <v>45</v>
      </c>
      <c r="D128" s="24">
        <v>12</v>
      </c>
      <c r="E128" s="24" t="s">
        <v>114</v>
      </c>
      <c r="F128" s="32" t="s">
        <v>149</v>
      </c>
      <c r="G128" s="17" t="s">
        <v>322</v>
      </c>
      <c r="H128" s="32"/>
      <c r="I128" s="24" t="s">
        <v>272</v>
      </c>
      <c r="J128" s="54">
        <v>6</v>
      </c>
      <c r="K128" s="54">
        <v>4</v>
      </c>
      <c r="L128" s="54">
        <v>1</v>
      </c>
      <c r="M128" s="54">
        <v>0</v>
      </c>
      <c r="N128" s="24" t="s">
        <v>53</v>
      </c>
      <c r="O128" s="24">
        <v>60</v>
      </c>
      <c r="P128" s="24">
        <v>1151</v>
      </c>
      <c r="Q128" s="24">
        <v>211.6</v>
      </c>
      <c r="R128" s="24" t="s">
        <v>21</v>
      </c>
      <c r="S128" s="24">
        <f>SUM(Q128:Q129)</f>
        <v>265.5</v>
      </c>
      <c r="T128" s="65">
        <f t="shared" si="2"/>
        <v>7965000</v>
      </c>
      <c r="U128" s="87">
        <f>SUM(T128:T128)</f>
        <v>7965000</v>
      </c>
    </row>
    <row r="129" spans="1:21" s="37" customFormat="1">
      <c r="A129" s="36">
        <v>592</v>
      </c>
      <c r="B129" s="78"/>
      <c r="C129" s="25"/>
      <c r="D129" s="25"/>
      <c r="E129" s="25"/>
      <c r="F129" s="46" t="s">
        <v>150</v>
      </c>
      <c r="G129" s="25"/>
      <c r="H129" s="33"/>
      <c r="I129" s="25"/>
      <c r="J129" s="55"/>
      <c r="K129" s="55"/>
      <c r="L129" s="55"/>
      <c r="M129" s="55"/>
      <c r="N129" s="25" t="s">
        <v>135</v>
      </c>
      <c r="O129" s="25">
        <v>63</v>
      </c>
      <c r="P129" s="25">
        <v>480</v>
      </c>
      <c r="Q129" s="25">
        <v>53.900000000000006</v>
      </c>
      <c r="R129" s="25" t="s">
        <v>21</v>
      </c>
      <c r="S129" s="25"/>
      <c r="T129" s="66"/>
      <c r="U129" s="88"/>
    </row>
    <row r="130" spans="1:21" s="37" customFormat="1">
      <c r="A130" s="36"/>
      <c r="B130" s="78"/>
      <c r="C130" s="25"/>
      <c r="D130" s="25"/>
      <c r="E130" s="25"/>
      <c r="F130" s="46" t="s">
        <v>151</v>
      </c>
      <c r="G130" s="25"/>
      <c r="H130" s="42"/>
      <c r="I130" s="25"/>
      <c r="J130" s="55"/>
      <c r="K130" s="55"/>
      <c r="L130" s="55"/>
      <c r="M130" s="55"/>
      <c r="N130" s="25"/>
      <c r="O130" s="25"/>
      <c r="P130" s="25"/>
      <c r="Q130" s="25"/>
      <c r="R130" s="25"/>
      <c r="S130" s="25"/>
      <c r="T130" s="66"/>
      <c r="U130" s="88"/>
    </row>
    <row r="131" spans="1:21" s="37" customFormat="1">
      <c r="A131" s="36"/>
      <c r="B131" s="78"/>
      <c r="C131" s="25"/>
      <c r="D131" s="25"/>
      <c r="E131" s="25"/>
      <c r="F131" s="46" t="s">
        <v>152</v>
      </c>
      <c r="G131" s="25"/>
      <c r="H131" s="42"/>
      <c r="I131" s="25"/>
      <c r="J131" s="55"/>
      <c r="K131" s="55"/>
      <c r="L131" s="55"/>
      <c r="M131" s="55"/>
      <c r="N131" s="25"/>
      <c r="O131" s="25"/>
      <c r="P131" s="25"/>
      <c r="Q131" s="25"/>
      <c r="R131" s="25"/>
      <c r="S131" s="25"/>
      <c r="T131" s="66"/>
      <c r="U131" s="88"/>
    </row>
    <row r="132" spans="1:21" s="37" customFormat="1">
      <c r="A132" s="36"/>
      <c r="B132" s="78"/>
      <c r="C132" s="25"/>
      <c r="D132" s="25"/>
      <c r="E132" s="25"/>
      <c r="F132" s="46" t="s">
        <v>153</v>
      </c>
      <c r="G132" s="25"/>
      <c r="H132" s="42"/>
      <c r="I132" s="25"/>
      <c r="J132" s="55"/>
      <c r="K132" s="55"/>
      <c r="L132" s="55"/>
      <c r="M132" s="55"/>
      <c r="N132" s="25"/>
      <c r="O132" s="25"/>
      <c r="P132" s="25"/>
      <c r="Q132" s="25"/>
      <c r="R132" s="25"/>
      <c r="S132" s="25"/>
      <c r="T132" s="66"/>
      <c r="U132" s="88"/>
    </row>
    <row r="133" spans="1:21" s="37" customFormat="1">
      <c r="A133" s="3"/>
      <c r="B133" s="79"/>
      <c r="C133" s="26"/>
      <c r="D133" s="26"/>
      <c r="E133" s="26"/>
      <c r="F133" s="47" t="s">
        <v>154</v>
      </c>
      <c r="G133" s="26"/>
      <c r="H133" s="44"/>
      <c r="I133" s="26"/>
      <c r="J133" s="56"/>
      <c r="K133" s="56"/>
      <c r="L133" s="56"/>
      <c r="M133" s="56"/>
      <c r="N133" s="26"/>
      <c r="O133" s="26"/>
      <c r="P133" s="26"/>
      <c r="Q133" s="26"/>
      <c r="R133" s="26"/>
      <c r="S133" s="26"/>
      <c r="T133" s="71"/>
      <c r="U133" s="89"/>
    </row>
    <row r="134" spans="1:21" s="37" customFormat="1">
      <c r="A134" s="39">
        <v>636</v>
      </c>
      <c r="B134" s="77">
        <f>COUNTA($B$4:B129)</f>
        <v>27</v>
      </c>
      <c r="C134" s="24">
        <v>98</v>
      </c>
      <c r="D134" s="24">
        <v>12</v>
      </c>
      <c r="E134" s="24" t="s">
        <v>155</v>
      </c>
      <c r="F134" s="32" t="s">
        <v>155</v>
      </c>
      <c r="G134" s="17" t="s">
        <v>323</v>
      </c>
      <c r="H134" s="32"/>
      <c r="I134" s="24" t="s">
        <v>272</v>
      </c>
      <c r="J134" s="54">
        <v>7</v>
      </c>
      <c r="K134" s="54">
        <v>0</v>
      </c>
      <c r="L134" s="54">
        <v>0</v>
      </c>
      <c r="M134" s="54">
        <v>0</v>
      </c>
      <c r="N134" s="24" t="s">
        <v>129</v>
      </c>
      <c r="O134" s="24">
        <v>61</v>
      </c>
      <c r="P134" s="24">
        <v>564</v>
      </c>
      <c r="Q134" s="24">
        <v>24.2</v>
      </c>
      <c r="R134" s="24" t="s">
        <v>21</v>
      </c>
      <c r="S134" s="24">
        <f>SUM(Q134:Q135)</f>
        <v>186.79999999999998</v>
      </c>
      <c r="T134" s="65">
        <f t="shared" si="2"/>
        <v>5603999.9999999991</v>
      </c>
      <c r="U134" s="87">
        <f>SUM(T134:T134)</f>
        <v>5603999.9999999991</v>
      </c>
    </row>
    <row r="135" spans="1:21" s="37" customFormat="1">
      <c r="A135" s="36">
        <v>409</v>
      </c>
      <c r="B135" s="78"/>
      <c r="C135" s="25"/>
      <c r="D135" s="25"/>
      <c r="E135" s="25"/>
      <c r="F135" s="46" t="s">
        <v>156</v>
      </c>
      <c r="G135" s="41" t="s">
        <v>324</v>
      </c>
      <c r="H135" s="33"/>
      <c r="I135" s="25"/>
      <c r="J135" s="55"/>
      <c r="K135" s="55"/>
      <c r="L135" s="55"/>
      <c r="M135" s="55"/>
      <c r="N135" s="25" t="s">
        <v>135</v>
      </c>
      <c r="O135" s="25">
        <v>63</v>
      </c>
      <c r="P135" s="25">
        <v>323</v>
      </c>
      <c r="Q135" s="25">
        <v>162.6</v>
      </c>
      <c r="R135" s="25" t="s">
        <v>21</v>
      </c>
      <c r="S135" s="25"/>
      <c r="T135" s="66"/>
      <c r="U135" s="88"/>
    </row>
    <row r="136" spans="1:21" s="37" customFormat="1">
      <c r="A136" s="36"/>
      <c r="B136" s="78"/>
      <c r="C136" s="25"/>
      <c r="D136" s="25"/>
      <c r="E136" s="25"/>
      <c r="F136" s="46" t="s">
        <v>157</v>
      </c>
      <c r="G136" s="25"/>
      <c r="H136" s="33"/>
      <c r="I136" s="25"/>
      <c r="J136" s="55"/>
      <c r="K136" s="55"/>
      <c r="L136" s="55"/>
      <c r="M136" s="55"/>
      <c r="N136" s="25"/>
      <c r="O136" s="25"/>
      <c r="P136" s="25"/>
      <c r="Q136" s="25"/>
      <c r="R136" s="25"/>
      <c r="S136" s="25"/>
      <c r="T136" s="66"/>
      <c r="U136" s="88"/>
    </row>
    <row r="137" spans="1:21" s="37" customFormat="1">
      <c r="A137" s="36"/>
      <c r="B137" s="78"/>
      <c r="C137" s="25"/>
      <c r="D137" s="25"/>
      <c r="E137" s="25"/>
      <c r="F137" s="46" t="s">
        <v>158</v>
      </c>
      <c r="G137" s="25"/>
      <c r="H137" s="33"/>
      <c r="I137" s="25"/>
      <c r="J137" s="55"/>
      <c r="K137" s="55"/>
      <c r="L137" s="55"/>
      <c r="M137" s="55"/>
      <c r="N137" s="25"/>
      <c r="O137" s="25"/>
      <c r="P137" s="25"/>
      <c r="Q137" s="25"/>
      <c r="R137" s="25"/>
      <c r="S137" s="25"/>
      <c r="T137" s="66"/>
      <c r="U137" s="88"/>
    </row>
    <row r="138" spans="1:21" s="37" customFormat="1">
      <c r="A138" s="36"/>
      <c r="B138" s="78"/>
      <c r="C138" s="25"/>
      <c r="D138" s="25"/>
      <c r="E138" s="25"/>
      <c r="F138" s="46" t="s">
        <v>159</v>
      </c>
      <c r="G138" s="25"/>
      <c r="H138" s="33"/>
      <c r="I138" s="25"/>
      <c r="J138" s="55"/>
      <c r="K138" s="55"/>
      <c r="L138" s="55"/>
      <c r="M138" s="55"/>
      <c r="N138" s="25"/>
      <c r="O138" s="25"/>
      <c r="P138" s="25"/>
      <c r="Q138" s="25"/>
      <c r="R138" s="25"/>
      <c r="S138" s="25"/>
      <c r="T138" s="66"/>
      <c r="U138" s="88"/>
    </row>
    <row r="139" spans="1:21" s="37" customFormat="1">
      <c r="A139" s="36"/>
      <c r="B139" s="78"/>
      <c r="C139" s="25"/>
      <c r="D139" s="25"/>
      <c r="E139" s="25"/>
      <c r="F139" s="46" t="s">
        <v>160</v>
      </c>
      <c r="G139" s="25"/>
      <c r="H139" s="33"/>
      <c r="I139" s="25"/>
      <c r="J139" s="55"/>
      <c r="K139" s="55"/>
      <c r="L139" s="55"/>
      <c r="M139" s="55"/>
      <c r="N139" s="25"/>
      <c r="O139" s="25"/>
      <c r="P139" s="25"/>
      <c r="Q139" s="25"/>
      <c r="R139" s="25"/>
      <c r="S139" s="25"/>
      <c r="T139" s="66"/>
      <c r="U139" s="88"/>
    </row>
    <row r="140" spans="1:21" s="37" customFormat="1">
      <c r="A140" s="3"/>
      <c r="B140" s="79"/>
      <c r="C140" s="26"/>
      <c r="D140" s="26"/>
      <c r="E140" s="26"/>
      <c r="F140" s="47" t="s">
        <v>161</v>
      </c>
      <c r="G140" s="26"/>
      <c r="H140" s="34"/>
      <c r="I140" s="26"/>
      <c r="J140" s="56"/>
      <c r="K140" s="56"/>
      <c r="L140" s="56"/>
      <c r="M140" s="56"/>
      <c r="N140" s="26"/>
      <c r="O140" s="26"/>
      <c r="P140" s="26"/>
      <c r="Q140" s="26"/>
      <c r="R140" s="26"/>
      <c r="S140" s="26"/>
      <c r="T140" s="71"/>
      <c r="U140" s="89"/>
    </row>
    <row r="141" spans="1:21" s="37" customFormat="1">
      <c r="A141" s="39">
        <v>670</v>
      </c>
      <c r="B141" s="77">
        <f>COUNTA($B$4:B135)</f>
        <v>28</v>
      </c>
      <c r="C141" s="24">
        <v>126</v>
      </c>
      <c r="D141" s="24">
        <v>12</v>
      </c>
      <c r="E141" s="24" t="s">
        <v>162</v>
      </c>
      <c r="F141" s="32" t="s">
        <v>162</v>
      </c>
      <c r="G141" s="24"/>
      <c r="H141" s="45"/>
      <c r="I141" s="32" t="s">
        <v>272</v>
      </c>
      <c r="J141" s="54">
        <v>3</v>
      </c>
      <c r="K141" s="54">
        <v>0</v>
      </c>
      <c r="L141" s="54">
        <v>0</v>
      </c>
      <c r="M141" s="54">
        <v>0</v>
      </c>
      <c r="N141" s="24" t="s">
        <v>129</v>
      </c>
      <c r="O141" s="24">
        <v>61</v>
      </c>
      <c r="P141" s="24">
        <v>583</v>
      </c>
      <c r="Q141" s="24">
        <v>18.100000000000001</v>
      </c>
      <c r="R141" s="24" t="s">
        <v>21</v>
      </c>
      <c r="S141" s="24">
        <f>Q141</f>
        <v>18.100000000000001</v>
      </c>
      <c r="T141" s="65">
        <f t="shared" si="2"/>
        <v>543000</v>
      </c>
      <c r="U141" s="87">
        <f>SUM(T141:T141)</f>
        <v>543000</v>
      </c>
    </row>
    <row r="142" spans="1:21" s="37" customFormat="1">
      <c r="A142" s="36"/>
      <c r="B142" s="78"/>
      <c r="C142" s="25"/>
      <c r="D142" s="25"/>
      <c r="E142" s="25"/>
      <c r="F142" s="33" t="s">
        <v>163</v>
      </c>
      <c r="G142" s="25"/>
      <c r="H142" s="42"/>
      <c r="I142" s="33"/>
      <c r="J142" s="55"/>
      <c r="K142" s="55"/>
      <c r="L142" s="55"/>
      <c r="M142" s="55"/>
      <c r="N142" s="25"/>
      <c r="O142" s="25"/>
      <c r="P142" s="25"/>
      <c r="Q142" s="25"/>
      <c r="R142" s="25"/>
      <c r="S142" s="25"/>
      <c r="T142" s="66"/>
      <c r="U142" s="88"/>
    </row>
    <row r="143" spans="1:21" s="37" customFormat="1">
      <c r="A143" s="3"/>
      <c r="B143" s="79"/>
      <c r="C143" s="26"/>
      <c r="D143" s="26"/>
      <c r="E143" s="26"/>
      <c r="F143" s="34" t="s">
        <v>164</v>
      </c>
      <c r="G143" s="48" t="s">
        <v>325</v>
      </c>
      <c r="H143" s="44"/>
      <c r="I143" s="34"/>
      <c r="J143" s="56"/>
      <c r="K143" s="56"/>
      <c r="L143" s="56"/>
      <c r="M143" s="56"/>
      <c r="N143" s="26"/>
      <c r="O143" s="26"/>
      <c r="P143" s="26"/>
      <c r="Q143" s="26"/>
      <c r="R143" s="26"/>
      <c r="S143" s="26"/>
      <c r="T143" s="71"/>
      <c r="U143" s="89"/>
    </row>
    <row r="144" spans="1:21" s="37" customFormat="1">
      <c r="A144" s="39">
        <v>726</v>
      </c>
      <c r="B144" s="77">
        <f>COUNTA($B$4:B141)</f>
        <v>29</v>
      </c>
      <c r="C144" s="24">
        <v>127</v>
      </c>
      <c r="D144" s="24">
        <v>12</v>
      </c>
      <c r="E144" s="24" t="s">
        <v>165</v>
      </c>
      <c r="F144" s="32" t="s">
        <v>280</v>
      </c>
      <c r="G144" s="24"/>
      <c r="H144" s="45"/>
      <c r="I144" s="24" t="s">
        <v>272</v>
      </c>
      <c r="J144" s="54">
        <v>4</v>
      </c>
      <c r="K144" s="54">
        <v>6</v>
      </c>
      <c r="L144" s="54">
        <v>0</v>
      </c>
      <c r="M144" s="54">
        <v>0</v>
      </c>
      <c r="N144" s="24" t="s">
        <v>129</v>
      </c>
      <c r="O144" s="24">
        <v>61</v>
      </c>
      <c r="P144" s="24">
        <v>718</v>
      </c>
      <c r="Q144" s="24">
        <v>3.2</v>
      </c>
      <c r="R144" s="24" t="s">
        <v>21</v>
      </c>
      <c r="S144" s="24">
        <f>Q144</f>
        <v>3.2</v>
      </c>
      <c r="T144" s="65">
        <f t="shared" si="2"/>
        <v>96000</v>
      </c>
      <c r="U144" s="87">
        <f>SUM(T144:T144)</f>
        <v>96000</v>
      </c>
    </row>
    <row r="145" spans="1:21" s="37" customFormat="1">
      <c r="A145" s="36"/>
      <c r="B145" s="78"/>
      <c r="C145" s="25"/>
      <c r="D145" s="25"/>
      <c r="E145" s="25"/>
      <c r="F145" s="33" t="s">
        <v>166</v>
      </c>
      <c r="G145" s="25"/>
      <c r="H145" s="42"/>
      <c r="I145" s="25"/>
      <c r="J145" s="55"/>
      <c r="K145" s="55"/>
      <c r="L145" s="55"/>
      <c r="M145" s="55"/>
      <c r="N145" s="25"/>
      <c r="O145" s="25"/>
      <c r="P145" s="25"/>
      <c r="Q145" s="25"/>
      <c r="R145" s="25"/>
      <c r="S145" s="25"/>
      <c r="T145" s="66"/>
      <c r="U145" s="88"/>
    </row>
    <row r="146" spans="1:21" s="37" customFormat="1">
      <c r="A146" s="36"/>
      <c r="B146" s="78"/>
      <c r="C146" s="25"/>
      <c r="D146" s="25"/>
      <c r="E146" s="25"/>
      <c r="F146" s="33" t="s">
        <v>167</v>
      </c>
      <c r="G146" s="25"/>
      <c r="H146" s="42"/>
      <c r="I146" s="25"/>
      <c r="J146" s="55"/>
      <c r="K146" s="55"/>
      <c r="L146" s="55"/>
      <c r="M146" s="55"/>
      <c r="N146" s="25"/>
      <c r="O146" s="25"/>
      <c r="P146" s="25"/>
      <c r="Q146" s="25"/>
      <c r="R146" s="25"/>
      <c r="S146" s="25"/>
      <c r="T146" s="66"/>
      <c r="U146" s="88"/>
    </row>
    <row r="147" spans="1:21" s="37" customFormat="1">
      <c r="A147" s="3"/>
      <c r="B147" s="79"/>
      <c r="C147" s="26"/>
      <c r="D147" s="26"/>
      <c r="E147" s="26"/>
      <c r="F147" s="34" t="s">
        <v>168</v>
      </c>
      <c r="G147" s="26"/>
      <c r="H147" s="44"/>
      <c r="I147" s="26"/>
      <c r="J147" s="56"/>
      <c r="K147" s="56"/>
      <c r="L147" s="56"/>
      <c r="M147" s="56"/>
      <c r="N147" s="26"/>
      <c r="O147" s="26"/>
      <c r="P147" s="26"/>
      <c r="Q147" s="26"/>
      <c r="R147" s="26"/>
      <c r="S147" s="26"/>
      <c r="T147" s="71"/>
      <c r="U147" s="89"/>
    </row>
    <row r="148" spans="1:21" s="37" customFormat="1">
      <c r="A148" s="39">
        <v>217</v>
      </c>
      <c r="B148" s="77">
        <f>COUNTA($B$4:B144)</f>
        <v>30</v>
      </c>
      <c r="C148" s="24">
        <v>135</v>
      </c>
      <c r="D148" s="24">
        <v>12</v>
      </c>
      <c r="E148" s="24" t="s">
        <v>169</v>
      </c>
      <c r="F148" s="32" t="s">
        <v>169</v>
      </c>
      <c r="G148" s="17" t="s">
        <v>327</v>
      </c>
      <c r="H148" s="45"/>
      <c r="I148" s="24" t="s">
        <v>272</v>
      </c>
      <c r="J148" s="54">
        <v>4</v>
      </c>
      <c r="K148" s="54">
        <v>0</v>
      </c>
      <c r="L148" s="54">
        <v>0</v>
      </c>
      <c r="M148" s="54">
        <v>0</v>
      </c>
      <c r="N148" s="24" t="s">
        <v>129</v>
      </c>
      <c r="O148" s="24">
        <v>64</v>
      </c>
      <c r="P148" s="24">
        <v>186</v>
      </c>
      <c r="Q148" s="24">
        <v>139</v>
      </c>
      <c r="R148" s="24" t="s">
        <v>21</v>
      </c>
      <c r="S148" s="24">
        <f>Q148</f>
        <v>139</v>
      </c>
      <c r="T148" s="65">
        <f t="shared" si="2"/>
        <v>4170000</v>
      </c>
      <c r="U148" s="87">
        <f>SUM(T148:T148)</f>
        <v>4170000</v>
      </c>
    </row>
    <row r="149" spans="1:21" s="37" customFormat="1">
      <c r="A149" s="36"/>
      <c r="B149" s="78"/>
      <c r="C149" s="25"/>
      <c r="D149" s="25"/>
      <c r="E149" s="25"/>
      <c r="F149" s="33" t="s">
        <v>170</v>
      </c>
      <c r="G149" s="25"/>
      <c r="H149" s="42"/>
      <c r="I149" s="25"/>
      <c r="J149" s="55"/>
      <c r="K149" s="55"/>
      <c r="L149" s="55"/>
      <c r="M149" s="55"/>
      <c r="N149" s="25"/>
      <c r="O149" s="25"/>
      <c r="P149" s="25"/>
      <c r="Q149" s="25"/>
      <c r="R149" s="25"/>
      <c r="S149" s="25"/>
      <c r="T149" s="66"/>
      <c r="U149" s="88"/>
    </row>
    <row r="150" spans="1:21" s="37" customFormat="1">
      <c r="A150" s="36"/>
      <c r="B150" s="78"/>
      <c r="C150" s="25"/>
      <c r="D150" s="25"/>
      <c r="E150" s="25"/>
      <c r="F150" s="33" t="s">
        <v>171</v>
      </c>
      <c r="G150" s="41" t="s">
        <v>326</v>
      </c>
      <c r="H150" s="42"/>
      <c r="I150" s="25"/>
      <c r="J150" s="55"/>
      <c r="K150" s="55"/>
      <c r="L150" s="55"/>
      <c r="M150" s="55"/>
      <c r="N150" s="25"/>
      <c r="O150" s="25"/>
      <c r="P150" s="25"/>
      <c r="Q150" s="25"/>
      <c r="R150" s="25"/>
      <c r="S150" s="25"/>
      <c r="T150" s="66"/>
      <c r="U150" s="88"/>
    </row>
    <row r="151" spans="1:21" s="37" customFormat="1">
      <c r="A151" s="3"/>
      <c r="B151" s="79"/>
      <c r="C151" s="26"/>
      <c r="D151" s="26"/>
      <c r="E151" s="26"/>
      <c r="F151" s="47" t="s">
        <v>172</v>
      </c>
      <c r="G151" s="26"/>
      <c r="H151" s="44"/>
      <c r="I151" s="26"/>
      <c r="J151" s="56"/>
      <c r="K151" s="56"/>
      <c r="L151" s="56"/>
      <c r="M151" s="56"/>
      <c r="N151" s="26"/>
      <c r="O151" s="26"/>
      <c r="P151" s="26"/>
      <c r="Q151" s="26"/>
      <c r="R151" s="26"/>
      <c r="S151" s="26"/>
      <c r="T151" s="71"/>
      <c r="U151" s="89"/>
    </row>
    <row r="152" spans="1:21" s="37" customFormat="1">
      <c r="A152" s="39">
        <v>344</v>
      </c>
      <c r="B152" s="77">
        <f>COUNTA($B$4:B148)</f>
        <v>31</v>
      </c>
      <c r="C152" s="24">
        <v>8</v>
      </c>
      <c r="D152" s="24">
        <v>13</v>
      </c>
      <c r="E152" s="24" t="s">
        <v>173</v>
      </c>
      <c r="F152" s="32" t="s">
        <v>173</v>
      </c>
      <c r="G152" s="17" t="s">
        <v>328</v>
      </c>
      <c r="H152" s="45"/>
      <c r="I152" s="24" t="s">
        <v>272</v>
      </c>
      <c r="J152" s="54">
        <v>4</v>
      </c>
      <c r="K152" s="54">
        <v>0</v>
      </c>
      <c r="L152" s="54">
        <v>0</v>
      </c>
      <c r="M152" s="54">
        <v>0</v>
      </c>
      <c r="N152" s="24" t="s">
        <v>174</v>
      </c>
      <c r="O152" s="24">
        <v>63</v>
      </c>
      <c r="P152" s="24">
        <v>273</v>
      </c>
      <c r="Q152" s="24">
        <v>486</v>
      </c>
      <c r="R152" s="24" t="s">
        <v>21</v>
      </c>
      <c r="S152" s="24">
        <f>Q152</f>
        <v>486</v>
      </c>
      <c r="T152" s="65">
        <f t="shared" si="2"/>
        <v>14580000</v>
      </c>
      <c r="U152" s="87">
        <f>SUM(T152:T152)</f>
        <v>14580000</v>
      </c>
    </row>
    <row r="153" spans="1:21" s="37" customFormat="1">
      <c r="A153" s="36"/>
      <c r="B153" s="78"/>
      <c r="C153" s="25"/>
      <c r="D153" s="25"/>
      <c r="E153" s="25"/>
      <c r="F153" s="33" t="s">
        <v>329</v>
      </c>
      <c r="G153" s="41" t="s">
        <v>330</v>
      </c>
      <c r="H153" s="42"/>
      <c r="I153" s="25"/>
      <c r="J153" s="55"/>
      <c r="K153" s="55"/>
      <c r="L153" s="55"/>
      <c r="M153" s="55"/>
      <c r="N153" s="25"/>
      <c r="O153" s="25"/>
      <c r="P153" s="25"/>
      <c r="Q153" s="25"/>
      <c r="R153" s="25"/>
      <c r="S153" s="25"/>
      <c r="T153" s="66"/>
      <c r="U153" s="88"/>
    </row>
    <row r="154" spans="1:21" s="37" customFormat="1">
      <c r="A154" s="36"/>
      <c r="B154" s="78"/>
      <c r="C154" s="25"/>
      <c r="D154" s="25"/>
      <c r="E154" s="25"/>
      <c r="F154" s="33" t="s">
        <v>175</v>
      </c>
      <c r="G154" s="25"/>
      <c r="H154" s="42"/>
      <c r="I154" s="25"/>
      <c r="J154" s="55"/>
      <c r="K154" s="55"/>
      <c r="L154" s="55"/>
      <c r="M154" s="55"/>
      <c r="N154" s="25"/>
      <c r="O154" s="25"/>
      <c r="P154" s="25"/>
      <c r="Q154" s="25"/>
      <c r="R154" s="25"/>
      <c r="S154" s="25"/>
      <c r="T154" s="66"/>
      <c r="U154" s="88"/>
    </row>
    <row r="155" spans="1:21" s="37" customFormat="1">
      <c r="A155" s="3"/>
      <c r="B155" s="79"/>
      <c r="C155" s="26"/>
      <c r="D155" s="26"/>
      <c r="E155" s="26"/>
      <c r="F155" s="34" t="s">
        <v>176</v>
      </c>
      <c r="G155" s="26"/>
      <c r="H155" s="44"/>
      <c r="I155" s="26"/>
      <c r="J155" s="56"/>
      <c r="K155" s="56"/>
      <c r="L155" s="56"/>
      <c r="M155" s="56"/>
      <c r="N155" s="26"/>
      <c r="O155" s="26"/>
      <c r="P155" s="26"/>
      <c r="Q155" s="26"/>
      <c r="R155" s="26"/>
      <c r="S155" s="26"/>
      <c r="T155" s="71"/>
      <c r="U155" s="89"/>
    </row>
    <row r="156" spans="1:21" s="37" customFormat="1">
      <c r="A156" s="39">
        <v>456</v>
      </c>
      <c r="B156" s="77">
        <f>COUNTA($B$4:B152)</f>
        <v>32</v>
      </c>
      <c r="C156" s="24">
        <v>9</v>
      </c>
      <c r="D156" s="24">
        <v>13</v>
      </c>
      <c r="E156" s="24" t="s">
        <v>177</v>
      </c>
      <c r="F156" s="32" t="s">
        <v>281</v>
      </c>
      <c r="G156" s="17" t="s">
        <v>331</v>
      </c>
      <c r="H156" s="45"/>
      <c r="I156" s="24" t="s">
        <v>272</v>
      </c>
      <c r="J156" s="54">
        <v>3</v>
      </c>
      <c r="K156" s="54">
        <v>0</v>
      </c>
      <c r="L156" s="54">
        <v>0</v>
      </c>
      <c r="M156" s="54">
        <v>0</v>
      </c>
      <c r="N156" s="24" t="s">
        <v>174</v>
      </c>
      <c r="O156" s="24">
        <v>63</v>
      </c>
      <c r="P156" s="24">
        <v>345</v>
      </c>
      <c r="Q156" s="24">
        <v>376.6</v>
      </c>
      <c r="R156" s="24" t="s">
        <v>21</v>
      </c>
      <c r="S156" s="24">
        <f>Q156</f>
        <v>376.6</v>
      </c>
      <c r="T156" s="65">
        <f t="shared" si="2"/>
        <v>11298000</v>
      </c>
      <c r="U156" s="87">
        <f>SUM(T156:T156)</f>
        <v>11298000</v>
      </c>
    </row>
    <row r="157" spans="1:21" s="37" customFormat="1">
      <c r="A157" s="36"/>
      <c r="B157" s="78"/>
      <c r="C157" s="25"/>
      <c r="D157" s="25"/>
      <c r="E157" s="25"/>
      <c r="F157" s="33" t="s">
        <v>178</v>
      </c>
      <c r="G157" s="41" t="s">
        <v>332</v>
      </c>
      <c r="H157" s="42"/>
      <c r="I157" s="25"/>
      <c r="J157" s="55"/>
      <c r="K157" s="55"/>
      <c r="L157" s="55"/>
      <c r="M157" s="55"/>
      <c r="N157" s="25"/>
      <c r="O157" s="25"/>
      <c r="P157" s="25"/>
      <c r="Q157" s="25"/>
      <c r="R157" s="25"/>
      <c r="S157" s="25"/>
      <c r="T157" s="66"/>
      <c r="U157" s="88"/>
    </row>
    <row r="158" spans="1:21" s="37" customFormat="1">
      <c r="A158" s="3"/>
      <c r="B158" s="79"/>
      <c r="C158" s="26"/>
      <c r="D158" s="26"/>
      <c r="E158" s="26"/>
      <c r="F158" s="34" t="s">
        <v>179</v>
      </c>
      <c r="G158" s="26"/>
      <c r="H158" s="44"/>
      <c r="I158" s="26"/>
      <c r="J158" s="56"/>
      <c r="K158" s="56"/>
      <c r="L158" s="56"/>
      <c r="M158" s="56"/>
      <c r="N158" s="26"/>
      <c r="O158" s="26"/>
      <c r="P158" s="26"/>
      <c r="Q158" s="26"/>
      <c r="R158" s="26"/>
      <c r="S158" s="26"/>
      <c r="T158" s="71"/>
      <c r="U158" s="89"/>
    </row>
    <row r="159" spans="1:21" s="37" customFormat="1">
      <c r="A159" s="39">
        <v>468</v>
      </c>
      <c r="B159" s="77">
        <f>COUNTA($B$4:B156)</f>
        <v>33</v>
      </c>
      <c r="C159" s="24">
        <v>39</v>
      </c>
      <c r="D159" s="24">
        <v>13</v>
      </c>
      <c r="E159" s="24" t="s">
        <v>180</v>
      </c>
      <c r="F159" s="32" t="s">
        <v>180</v>
      </c>
      <c r="G159" s="17" t="s">
        <v>333</v>
      </c>
      <c r="H159" s="45"/>
      <c r="I159" s="24" t="s">
        <v>272</v>
      </c>
      <c r="J159" s="54">
        <v>4</v>
      </c>
      <c r="K159" s="54">
        <v>0</v>
      </c>
      <c r="L159" s="54">
        <v>0</v>
      </c>
      <c r="M159" s="54">
        <v>0</v>
      </c>
      <c r="N159" s="24" t="s">
        <v>174</v>
      </c>
      <c r="O159" s="24">
        <v>63</v>
      </c>
      <c r="P159" s="24">
        <v>351</v>
      </c>
      <c r="Q159" s="24">
        <v>444.8</v>
      </c>
      <c r="R159" s="24" t="s">
        <v>21</v>
      </c>
      <c r="S159" s="24">
        <v>444.8</v>
      </c>
      <c r="T159" s="65">
        <f t="shared" si="2"/>
        <v>13344000</v>
      </c>
      <c r="U159" s="87">
        <f>SUM(T159:T159)</f>
        <v>13344000</v>
      </c>
    </row>
    <row r="160" spans="1:21" s="37" customFormat="1">
      <c r="A160" s="36"/>
      <c r="B160" s="78"/>
      <c r="C160" s="25"/>
      <c r="D160" s="25"/>
      <c r="E160" s="25"/>
      <c r="F160" s="33" t="s">
        <v>181</v>
      </c>
      <c r="G160" s="41" t="s">
        <v>334</v>
      </c>
      <c r="H160" s="42"/>
      <c r="I160" s="25"/>
      <c r="J160" s="55"/>
      <c r="K160" s="55"/>
      <c r="L160" s="55"/>
      <c r="M160" s="55"/>
      <c r="N160" s="25"/>
      <c r="O160" s="25"/>
      <c r="P160" s="25"/>
      <c r="Q160" s="25"/>
      <c r="R160" s="25"/>
      <c r="S160" s="25"/>
      <c r="T160" s="66"/>
      <c r="U160" s="88"/>
    </row>
    <row r="161" spans="1:21" s="37" customFormat="1">
      <c r="A161" s="36"/>
      <c r="B161" s="78"/>
      <c r="C161" s="25"/>
      <c r="D161" s="25"/>
      <c r="E161" s="25"/>
      <c r="F161" s="33" t="s">
        <v>182</v>
      </c>
      <c r="G161" s="25"/>
      <c r="H161" s="42"/>
      <c r="I161" s="25"/>
      <c r="J161" s="55"/>
      <c r="K161" s="55"/>
      <c r="L161" s="55"/>
      <c r="M161" s="55"/>
      <c r="N161" s="25"/>
      <c r="O161" s="25"/>
      <c r="P161" s="25"/>
      <c r="Q161" s="25"/>
      <c r="R161" s="25"/>
      <c r="S161" s="25"/>
      <c r="T161" s="66"/>
      <c r="U161" s="88"/>
    </row>
    <row r="162" spans="1:21" s="37" customFormat="1">
      <c r="A162" s="3"/>
      <c r="B162" s="79"/>
      <c r="C162" s="26"/>
      <c r="D162" s="26"/>
      <c r="E162" s="26"/>
      <c r="F162" s="34" t="s">
        <v>183</v>
      </c>
      <c r="G162" s="26"/>
      <c r="H162" s="44"/>
      <c r="I162" s="26"/>
      <c r="J162" s="56"/>
      <c r="K162" s="56"/>
      <c r="L162" s="56"/>
      <c r="M162" s="56"/>
      <c r="N162" s="26"/>
      <c r="O162" s="26"/>
      <c r="P162" s="26"/>
      <c r="Q162" s="26"/>
      <c r="R162" s="26"/>
      <c r="S162" s="26"/>
      <c r="T162" s="71"/>
      <c r="U162" s="89"/>
    </row>
    <row r="163" spans="1:21" s="37" customFormat="1">
      <c r="A163" s="39">
        <v>507</v>
      </c>
      <c r="B163" s="77">
        <f>COUNTA($B$4:B159)</f>
        <v>34</v>
      </c>
      <c r="C163" s="24">
        <v>41</v>
      </c>
      <c r="D163" s="24">
        <v>13</v>
      </c>
      <c r="E163" s="24" t="s">
        <v>184</v>
      </c>
      <c r="F163" s="32" t="s">
        <v>185</v>
      </c>
      <c r="G163" s="17" t="s">
        <v>335</v>
      </c>
      <c r="H163" s="45"/>
      <c r="I163" s="24" t="s">
        <v>272</v>
      </c>
      <c r="J163" s="54">
        <v>6</v>
      </c>
      <c r="K163" s="54">
        <v>0</v>
      </c>
      <c r="L163" s="54">
        <v>1</v>
      </c>
      <c r="M163" s="54">
        <v>0</v>
      </c>
      <c r="N163" s="24" t="s">
        <v>174</v>
      </c>
      <c r="O163" s="24">
        <v>63</v>
      </c>
      <c r="P163" s="24">
        <v>405</v>
      </c>
      <c r="Q163" s="24">
        <v>129</v>
      </c>
      <c r="R163" s="24" t="s">
        <v>21</v>
      </c>
      <c r="S163" s="24">
        <f>Q163</f>
        <v>129</v>
      </c>
      <c r="T163" s="65">
        <f t="shared" si="2"/>
        <v>3870000</v>
      </c>
      <c r="U163" s="87">
        <f>SUM(T163:T163)</f>
        <v>3870000</v>
      </c>
    </row>
    <row r="164" spans="1:21" s="37" customFormat="1">
      <c r="A164" s="36"/>
      <c r="B164" s="78"/>
      <c r="C164" s="25"/>
      <c r="D164" s="25"/>
      <c r="E164" s="25"/>
      <c r="F164" s="33" t="s">
        <v>186</v>
      </c>
      <c r="G164" s="41" t="s">
        <v>336</v>
      </c>
      <c r="H164" s="42"/>
      <c r="I164" s="25"/>
      <c r="J164" s="55"/>
      <c r="K164" s="55"/>
      <c r="L164" s="55"/>
      <c r="M164" s="55"/>
      <c r="N164" s="25"/>
      <c r="O164" s="25"/>
      <c r="P164" s="25"/>
      <c r="Q164" s="25"/>
      <c r="R164" s="25"/>
      <c r="S164" s="25"/>
      <c r="T164" s="66"/>
      <c r="U164" s="88"/>
    </row>
    <row r="165" spans="1:21" s="37" customFormat="1">
      <c r="A165" s="36"/>
      <c r="B165" s="78"/>
      <c r="C165" s="25"/>
      <c r="D165" s="25"/>
      <c r="E165" s="25"/>
      <c r="F165" s="33" t="s">
        <v>187</v>
      </c>
      <c r="G165" s="25"/>
      <c r="H165" s="42"/>
      <c r="I165" s="25"/>
      <c r="J165" s="55"/>
      <c r="K165" s="55"/>
      <c r="L165" s="55"/>
      <c r="M165" s="55"/>
      <c r="N165" s="25"/>
      <c r="O165" s="25"/>
      <c r="P165" s="25"/>
      <c r="Q165" s="25"/>
      <c r="R165" s="25"/>
      <c r="S165" s="25"/>
      <c r="T165" s="66"/>
      <c r="U165" s="88"/>
    </row>
    <row r="166" spans="1:21" s="37" customFormat="1">
      <c r="A166" s="36"/>
      <c r="B166" s="78"/>
      <c r="C166" s="25"/>
      <c r="D166" s="25"/>
      <c r="E166" s="25"/>
      <c r="F166" s="33" t="s">
        <v>188</v>
      </c>
      <c r="G166" s="25"/>
      <c r="H166" s="42"/>
      <c r="I166" s="25"/>
      <c r="J166" s="55"/>
      <c r="K166" s="55"/>
      <c r="L166" s="55"/>
      <c r="M166" s="55"/>
      <c r="N166" s="25"/>
      <c r="O166" s="25"/>
      <c r="P166" s="25"/>
      <c r="Q166" s="25"/>
      <c r="R166" s="25"/>
      <c r="S166" s="25"/>
      <c r="T166" s="66"/>
      <c r="U166" s="88"/>
    </row>
    <row r="167" spans="1:21" s="37" customFormat="1">
      <c r="A167" s="36"/>
      <c r="B167" s="78"/>
      <c r="C167" s="25"/>
      <c r="D167" s="25"/>
      <c r="E167" s="25"/>
      <c r="F167" s="33" t="s">
        <v>189</v>
      </c>
      <c r="G167" s="25"/>
      <c r="H167" s="42"/>
      <c r="I167" s="25"/>
      <c r="J167" s="55"/>
      <c r="K167" s="55"/>
      <c r="L167" s="55"/>
      <c r="M167" s="55"/>
      <c r="N167" s="25"/>
      <c r="O167" s="25"/>
      <c r="P167" s="25"/>
      <c r="Q167" s="25"/>
      <c r="R167" s="25"/>
      <c r="S167" s="25"/>
      <c r="T167" s="66"/>
      <c r="U167" s="88"/>
    </row>
    <row r="168" spans="1:21" s="37" customFormat="1">
      <c r="A168" s="3"/>
      <c r="B168" s="79"/>
      <c r="C168" s="26"/>
      <c r="D168" s="26"/>
      <c r="E168" s="26"/>
      <c r="F168" s="34" t="s">
        <v>190</v>
      </c>
      <c r="G168" s="26"/>
      <c r="H168" s="44"/>
      <c r="I168" s="26"/>
      <c r="J168" s="56"/>
      <c r="K168" s="56"/>
      <c r="L168" s="56"/>
      <c r="M168" s="56"/>
      <c r="N168" s="26"/>
      <c r="O168" s="26"/>
      <c r="P168" s="26"/>
      <c r="Q168" s="26"/>
      <c r="R168" s="26"/>
      <c r="S168" s="26"/>
      <c r="T168" s="71"/>
      <c r="U168" s="89"/>
    </row>
    <row r="169" spans="1:21" s="37" customFormat="1">
      <c r="A169" s="39">
        <v>375</v>
      </c>
      <c r="B169" s="77">
        <f>COUNTA($B$4:B168)</f>
        <v>35</v>
      </c>
      <c r="C169" s="24">
        <v>89</v>
      </c>
      <c r="D169" s="24">
        <v>13</v>
      </c>
      <c r="E169" s="24" t="s">
        <v>191</v>
      </c>
      <c r="F169" s="32" t="s">
        <v>191</v>
      </c>
      <c r="G169" s="17" t="s">
        <v>337</v>
      </c>
      <c r="H169" s="45"/>
      <c r="I169" s="24" t="s">
        <v>272</v>
      </c>
      <c r="J169" s="54">
        <v>3</v>
      </c>
      <c r="K169" s="54">
        <v>0</v>
      </c>
      <c r="L169" s="54">
        <v>0</v>
      </c>
      <c r="M169" s="54">
        <v>0</v>
      </c>
      <c r="N169" s="24" t="s">
        <v>174</v>
      </c>
      <c r="O169" s="24">
        <v>63</v>
      </c>
      <c r="P169" s="24">
        <v>302</v>
      </c>
      <c r="Q169" s="24">
        <v>377</v>
      </c>
      <c r="R169" s="24" t="s">
        <v>21</v>
      </c>
      <c r="S169" s="24">
        <f>Q169</f>
        <v>377</v>
      </c>
      <c r="T169" s="65">
        <f t="shared" si="2"/>
        <v>11310000</v>
      </c>
      <c r="U169" s="87">
        <f>SUM(T169:T169)</f>
        <v>11310000</v>
      </c>
    </row>
    <row r="170" spans="1:21" s="37" customFormat="1">
      <c r="A170" s="36"/>
      <c r="B170" s="78"/>
      <c r="C170" s="25"/>
      <c r="D170" s="25"/>
      <c r="E170" s="25"/>
      <c r="F170" s="33" t="s">
        <v>192</v>
      </c>
      <c r="G170" s="41" t="s">
        <v>338</v>
      </c>
      <c r="H170" s="42"/>
      <c r="I170" s="25"/>
      <c r="J170" s="55"/>
      <c r="K170" s="55"/>
      <c r="L170" s="55"/>
      <c r="M170" s="55"/>
      <c r="N170" s="25"/>
      <c r="O170" s="25"/>
      <c r="P170" s="25"/>
      <c r="Q170" s="25"/>
      <c r="R170" s="25"/>
      <c r="S170" s="25"/>
      <c r="T170" s="66"/>
      <c r="U170" s="88"/>
    </row>
    <row r="171" spans="1:21" s="37" customFormat="1">
      <c r="A171" s="3"/>
      <c r="B171" s="79"/>
      <c r="C171" s="26"/>
      <c r="D171" s="26"/>
      <c r="E171" s="26"/>
      <c r="F171" s="34" t="s">
        <v>193</v>
      </c>
      <c r="G171" s="26"/>
      <c r="H171" s="44"/>
      <c r="I171" s="26"/>
      <c r="J171" s="56"/>
      <c r="K171" s="56"/>
      <c r="L171" s="56"/>
      <c r="M171" s="56"/>
      <c r="N171" s="26"/>
      <c r="O171" s="26"/>
      <c r="P171" s="26"/>
      <c r="Q171" s="26"/>
      <c r="R171" s="26"/>
      <c r="S171" s="26"/>
      <c r="T171" s="71"/>
      <c r="U171" s="89"/>
    </row>
    <row r="172" spans="1:21" s="37" customFormat="1">
      <c r="A172" s="39">
        <v>495</v>
      </c>
      <c r="B172" s="77">
        <f>COUNTA($B$4:B169)</f>
        <v>36</v>
      </c>
      <c r="C172" s="24">
        <v>90</v>
      </c>
      <c r="D172" s="24">
        <v>13</v>
      </c>
      <c r="E172" s="24" t="s">
        <v>194</v>
      </c>
      <c r="F172" s="32" t="s">
        <v>339</v>
      </c>
      <c r="G172" s="17" t="s">
        <v>341</v>
      </c>
      <c r="H172" s="32"/>
      <c r="I172" s="24" t="s">
        <v>272</v>
      </c>
      <c r="J172" s="54">
        <v>6.5</v>
      </c>
      <c r="K172" s="54">
        <v>0</v>
      </c>
      <c r="L172" s="54">
        <v>2</v>
      </c>
      <c r="M172" s="54">
        <v>0</v>
      </c>
      <c r="N172" s="24" t="s">
        <v>174</v>
      </c>
      <c r="O172" s="24">
        <v>63</v>
      </c>
      <c r="P172" s="24">
        <v>393</v>
      </c>
      <c r="Q172" s="24">
        <v>93</v>
      </c>
      <c r="R172" s="24" t="s">
        <v>21</v>
      </c>
      <c r="S172" s="24">
        <f>SUM(Q172:Q173)</f>
        <v>412.7</v>
      </c>
      <c r="T172" s="65">
        <f t="shared" si="2"/>
        <v>12381000</v>
      </c>
      <c r="U172" s="87">
        <f>SUM(T172:T172)</f>
        <v>12381000</v>
      </c>
    </row>
    <row r="173" spans="1:21" s="37" customFormat="1">
      <c r="A173" s="36">
        <v>462</v>
      </c>
      <c r="B173" s="78"/>
      <c r="C173" s="25"/>
      <c r="D173" s="25"/>
      <c r="E173" s="25"/>
      <c r="F173" s="33" t="s">
        <v>195</v>
      </c>
      <c r="G173" s="41" t="s">
        <v>340</v>
      </c>
      <c r="H173" s="33"/>
      <c r="I173" s="25"/>
      <c r="J173" s="55"/>
      <c r="K173" s="55"/>
      <c r="L173" s="55"/>
      <c r="M173" s="55"/>
      <c r="N173" s="25" t="s">
        <v>174</v>
      </c>
      <c r="O173" s="25">
        <v>63</v>
      </c>
      <c r="P173" s="25">
        <v>348</v>
      </c>
      <c r="Q173" s="25">
        <v>319.7</v>
      </c>
      <c r="R173" s="25" t="s">
        <v>21</v>
      </c>
      <c r="S173" s="25"/>
      <c r="T173" s="66"/>
      <c r="U173" s="88"/>
    </row>
    <row r="174" spans="1:21" s="37" customFormat="1">
      <c r="A174" s="36"/>
      <c r="B174" s="78"/>
      <c r="C174" s="25"/>
      <c r="D174" s="25"/>
      <c r="E174" s="25"/>
      <c r="F174" s="33" t="s">
        <v>196</v>
      </c>
      <c r="G174" s="25"/>
      <c r="H174" s="42"/>
      <c r="I174" s="25"/>
      <c r="J174" s="55"/>
      <c r="K174" s="55"/>
      <c r="L174" s="55"/>
      <c r="M174" s="55"/>
      <c r="N174" s="25"/>
      <c r="O174" s="25"/>
      <c r="P174" s="25"/>
      <c r="Q174" s="25"/>
      <c r="R174" s="25"/>
      <c r="S174" s="25"/>
      <c r="T174" s="66"/>
      <c r="U174" s="88"/>
    </row>
    <row r="175" spans="1:21" s="37" customFormat="1">
      <c r="A175" s="36"/>
      <c r="B175" s="78"/>
      <c r="C175" s="25"/>
      <c r="D175" s="25"/>
      <c r="E175" s="25"/>
      <c r="F175" s="33" t="s">
        <v>197</v>
      </c>
      <c r="G175" s="25"/>
      <c r="H175" s="42"/>
      <c r="I175" s="25"/>
      <c r="J175" s="55"/>
      <c r="K175" s="55"/>
      <c r="L175" s="55"/>
      <c r="M175" s="55"/>
      <c r="N175" s="25"/>
      <c r="O175" s="25"/>
      <c r="P175" s="25"/>
      <c r="Q175" s="25"/>
      <c r="R175" s="25"/>
      <c r="S175" s="25"/>
      <c r="T175" s="66"/>
      <c r="U175" s="88"/>
    </row>
    <row r="176" spans="1:21" s="37" customFormat="1">
      <c r="A176" s="36"/>
      <c r="B176" s="78"/>
      <c r="C176" s="25"/>
      <c r="D176" s="25"/>
      <c r="E176" s="25"/>
      <c r="F176" s="33" t="s">
        <v>198</v>
      </c>
      <c r="G176" s="25"/>
      <c r="H176" s="42"/>
      <c r="I176" s="25"/>
      <c r="J176" s="55"/>
      <c r="K176" s="55"/>
      <c r="L176" s="55"/>
      <c r="M176" s="55"/>
      <c r="N176" s="25"/>
      <c r="O176" s="25"/>
      <c r="P176" s="25"/>
      <c r="Q176" s="25"/>
      <c r="R176" s="25"/>
      <c r="S176" s="25"/>
      <c r="T176" s="66"/>
      <c r="U176" s="88"/>
    </row>
    <row r="177" spans="1:21" s="37" customFormat="1">
      <c r="A177" s="36"/>
      <c r="B177" s="78"/>
      <c r="C177" s="25"/>
      <c r="D177" s="25"/>
      <c r="E177" s="25"/>
      <c r="F177" s="33" t="s">
        <v>199</v>
      </c>
      <c r="G177" s="25"/>
      <c r="H177" s="42"/>
      <c r="I177" s="25"/>
      <c r="J177" s="55"/>
      <c r="K177" s="55"/>
      <c r="L177" s="55"/>
      <c r="M177" s="55"/>
      <c r="N177" s="25"/>
      <c r="O177" s="25"/>
      <c r="P177" s="25"/>
      <c r="Q177" s="25"/>
      <c r="R177" s="25"/>
      <c r="S177" s="25"/>
      <c r="T177" s="66"/>
      <c r="U177" s="88"/>
    </row>
    <row r="178" spans="1:21" s="37" customFormat="1">
      <c r="A178" s="3"/>
      <c r="B178" s="79"/>
      <c r="C178" s="26"/>
      <c r="D178" s="26"/>
      <c r="E178" s="26"/>
      <c r="F178" s="34" t="s">
        <v>200</v>
      </c>
      <c r="G178" s="26"/>
      <c r="H178" s="44"/>
      <c r="I178" s="26"/>
      <c r="J178" s="56"/>
      <c r="K178" s="56"/>
      <c r="L178" s="56"/>
      <c r="M178" s="56"/>
      <c r="N178" s="26"/>
      <c r="O178" s="26"/>
      <c r="P178" s="26"/>
      <c r="Q178" s="26"/>
      <c r="R178" s="26"/>
      <c r="S178" s="26"/>
      <c r="T178" s="71"/>
      <c r="U178" s="89"/>
    </row>
    <row r="179" spans="1:21" s="37" customFormat="1">
      <c r="A179" s="39">
        <v>373</v>
      </c>
      <c r="B179" s="77">
        <f>COUNTA($B$4:B173)</f>
        <v>37</v>
      </c>
      <c r="C179" s="24">
        <v>96</v>
      </c>
      <c r="D179" s="24">
        <v>13</v>
      </c>
      <c r="E179" s="24" t="s">
        <v>201</v>
      </c>
      <c r="F179" s="32" t="s">
        <v>201</v>
      </c>
      <c r="G179" s="17" t="s">
        <v>342</v>
      </c>
      <c r="H179" s="45"/>
      <c r="I179" s="24" t="s">
        <v>272</v>
      </c>
      <c r="J179" s="54">
        <v>5</v>
      </c>
      <c r="K179" s="54">
        <v>0</v>
      </c>
      <c r="L179" s="54">
        <v>0</v>
      </c>
      <c r="M179" s="54">
        <v>0</v>
      </c>
      <c r="N179" s="24" t="s">
        <v>174</v>
      </c>
      <c r="O179" s="24">
        <v>63</v>
      </c>
      <c r="P179" s="24">
        <v>299</v>
      </c>
      <c r="Q179" s="24">
        <v>614</v>
      </c>
      <c r="R179" s="24" t="s">
        <v>21</v>
      </c>
      <c r="S179" s="24">
        <f>Q179</f>
        <v>614</v>
      </c>
      <c r="T179" s="65">
        <f t="shared" ref="T179:T225" si="3">S179*30000</f>
        <v>18420000</v>
      </c>
      <c r="U179" s="87">
        <f>SUM(T179:T179)</f>
        <v>18420000</v>
      </c>
    </row>
    <row r="180" spans="1:21" s="37" customFormat="1">
      <c r="A180" s="36"/>
      <c r="B180" s="78"/>
      <c r="C180" s="25"/>
      <c r="D180" s="25"/>
      <c r="E180" s="25"/>
      <c r="F180" s="33" t="s">
        <v>202</v>
      </c>
      <c r="G180" s="41" t="s">
        <v>343</v>
      </c>
      <c r="H180" s="42"/>
      <c r="I180" s="25"/>
      <c r="J180" s="55"/>
      <c r="K180" s="55"/>
      <c r="L180" s="55"/>
      <c r="M180" s="55"/>
      <c r="N180" s="25"/>
      <c r="O180" s="25"/>
      <c r="P180" s="25"/>
      <c r="Q180" s="25"/>
      <c r="R180" s="25"/>
      <c r="S180" s="25"/>
      <c r="T180" s="66"/>
      <c r="U180" s="88"/>
    </row>
    <row r="181" spans="1:21" s="37" customFormat="1">
      <c r="A181" s="36"/>
      <c r="B181" s="78"/>
      <c r="C181" s="25"/>
      <c r="D181" s="25"/>
      <c r="E181" s="25"/>
      <c r="F181" s="33" t="s">
        <v>203</v>
      </c>
      <c r="G181" s="25"/>
      <c r="H181" s="42"/>
      <c r="I181" s="25"/>
      <c r="J181" s="55"/>
      <c r="K181" s="55"/>
      <c r="L181" s="55"/>
      <c r="M181" s="55"/>
      <c r="N181" s="25"/>
      <c r="O181" s="25"/>
      <c r="P181" s="25"/>
      <c r="Q181" s="25"/>
      <c r="R181" s="25"/>
      <c r="S181" s="25"/>
      <c r="T181" s="66"/>
      <c r="U181" s="88"/>
    </row>
    <row r="182" spans="1:21" s="37" customFormat="1">
      <c r="A182" s="36"/>
      <c r="B182" s="78"/>
      <c r="C182" s="25"/>
      <c r="D182" s="25"/>
      <c r="E182" s="25"/>
      <c r="F182" s="33" t="s">
        <v>204</v>
      </c>
      <c r="G182" s="25"/>
      <c r="H182" s="42"/>
      <c r="I182" s="25"/>
      <c r="J182" s="55"/>
      <c r="K182" s="55"/>
      <c r="L182" s="55"/>
      <c r="M182" s="55"/>
      <c r="N182" s="25"/>
      <c r="O182" s="25"/>
      <c r="P182" s="25"/>
      <c r="Q182" s="25"/>
      <c r="R182" s="25"/>
      <c r="S182" s="25"/>
      <c r="T182" s="66"/>
      <c r="U182" s="88"/>
    </row>
    <row r="183" spans="1:21" s="37" customFormat="1">
      <c r="A183" s="3"/>
      <c r="B183" s="79"/>
      <c r="C183" s="26"/>
      <c r="D183" s="26"/>
      <c r="E183" s="26"/>
      <c r="F183" s="34" t="s">
        <v>205</v>
      </c>
      <c r="G183" s="26"/>
      <c r="H183" s="44"/>
      <c r="I183" s="26"/>
      <c r="J183" s="56"/>
      <c r="K183" s="56"/>
      <c r="L183" s="56"/>
      <c r="M183" s="56"/>
      <c r="N183" s="26"/>
      <c r="O183" s="26"/>
      <c r="P183" s="26"/>
      <c r="Q183" s="26"/>
      <c r="R183" s="26"/>
      <c r="S183" s="26"/>
      <c r="T183" s="71"/>
      <c r="U183" s="89"/>
    </row>
    <row r="184" spans="1:21" s="37" customFormat="1">
      <c r="A184" s="39">
        <v>387</v>
      </c>
      <c r="B184" s="77">
        <f>COUNTA($B$4:B179)</f>
        <v>38</v>
      </c>
      <c r="C184" s="24">
        <v>122</v>
      </c>
      <c r="D184" s="24">
        <v>13</v>
      </c>
      <c r="E184" s="24" t="s">
        <v>206</v>
      </c>
      <c r="F184" s="32" t="s">
        <v>207</v>
      </c>
      <c r="G184" s="24"/>
      <c r="H184" s="45"/>
      <c r="I184" s="24" t="s">
        <v>272</v>
      </c>
      <c r="J184" s="54">
        <v>3.5</v>
      </c>
      <c r="K184" s="54">
        <v>0</v>
      </c>
      <c r="L184" s="54">
        <v>0</v>
      </c>
      <c r="M184" s="54">
        <v>0</v>
      </c>
      <c r="N184" s="24" t="s">
        <v>174</v>
      </c>
      <c r="O184" s="24">
        <v>63</v>
      </c>
      <c r="P184" s="24">
        <v>312</v>
      </c>
      <c r="Q184" s="24">
        <v>124.6</v>
      </c>
      <c r="R184" s="24" t="s">
        <v>21</v>
      </c>
      <c r="S184" s="24">
        <f>Q184</f>
        <v>124.6</v>
      </c>
      <c r="T184" s="65">
        <f t="shared" si="3"/>
        <v>3738000</v>
      </c>
      <c r="U184" s="87">
        <f>SUM(T184:T187)</f>
        <v>3738000</v>
      </c>
    </row>
    <row r="185" spans="1:21" s="37" customFormat="1">
      <c r="A185" s="36"/>
      <c r="B185" s="78"/>
      <c r="C185" s="25"/>
      <c r="D185" s="25"/>
      <c r="E185" s="25"/>
      <c r="F185" s="46" t="s">
        <v>208</v>
      </c>
      <c r="G185" s="41" t="s">
        <v>344</v>
      </c>
      <c r="H185" s="42"/>
      <c r="I185" s="25"/>
      <c r="J185" s="55"/>
      <c r="K185" s="55"/>
      <c r="L185" s="55"/>
      <c r="M185" s="55"/>
      <c r="N185" s="25"/>
      <c r="O185" s="25"/>
      <c r="P185" s="25"/>
      <c r="Q185" s="25"/>
      <c r="R185" s="25"/>
      <c r="S185" s="25"/>
      <c r="T185" s="66"/>
      <c r="U185" s="88"/>
    </row>
    <row r="186" spans="1:21" s="37" customFormat="1">
      <c r="A186" s="36"/>
      <c r="B186" s="78"/>
      <c r="C186" s="25"/>
      <c r="D186" s="25"/>
      <c r="E186" s="25"/>
      <c r="F186" s="46" t="s">
        <v>209</v>
      </c>
      <c r="G186" s="25"/>
      <c r="H186" s="42"/>
      <c r="I186" s="25"/>
      <c r="J186" s="55"/>
      <c r="K186" s="55"/>
      <c r="L186" s="55"/>
      <c r="M186" s="55"/>
      <c r="N186" s="25"/>
      <c r="O186" s="25"/>
      <c r="P186" s="25"/>
      <c r="Q186" s="25"/>
      <c r="R186" s="25"/>
      <c r="S186" s="25"/>
      <c r="T186" s="66"/>
      <c r="U186" s="88"/>
    </row>
    <row r="187" spans="1:21" s="37" customFormat="1">
      <c r="A187" s="3"/>
      <c r="B187" s="79"/>
      <c r="C187" s="26"/>
      <c r="D187" s="26"/>
      <c r="E187" s="26"/>
      <c r="F187" s="47" t="s">
        <v>210</v>
      </c>
      <c r="G187" s="26"/>
      <c r="H187" s="44"/>
      <c r="I187" s="26"/>
      <c r="J187" s="56"/>
      <c r="K187" s="56"/>
      <c r="L187" s="56"/>
      <c r="M187" s="56"/>
      <c r="N187" s="26"/>
      <c r="O187" s="26"/>
      <c r="P187" s="26"/>
      <c r="Q187" s="26"/>
      <c r="R187" s="26"/>
      <c r="S187" s="26"/>
      <c r="T187" s="71"/>
      <c r="U187" s="89"/>
    </row>
    <row r="188" spans="1:21" s="37" customFormat="1">
      <c r="A188" s="39">
        <v>384</v>
      </c>
      <c r="B188" s="77">
        <f>COUNTA($B$4:B184)</f>
        <v>39</v>
      </c>
      <c r="C188" s="24">
        <v>127</v>
      </c>
      <c r="D188" s="24">
        <v>13</v>
      </c>
      <c r="E188" s="24" t="s">
        <v>211</v>
      </c>
      <c r="F188" s="32" t="s">
        <v>211</v>
      </c>
      <c r="G188" s="17" t="s">
        <v>345</v>
      </c>
      <c r="H188" s="45"/>
      <c r="I188" s="24" t="s">
        <v>272</v>
      </c>
      <c r="J188" s="54">
        <v>4</v>
      </c>
      <c r="K188" s="54">
        <v>0</v>
      </c>
      <c r="L188" s="54">
        <v>0</v>
      </c>
      <c r="M188" s="54">
        <v>0</v>
      </c>
      <c r="N188" s="24" t="s">
        <v>174</v>
      </c>
      <c r="O188" s="24">
        <v>63</v>
      </c>
      <c r="P188" s="24">
        <v>310</v>
      </c>
      <c r="Q188" s="24">
        <v>484.8</v>
      </c>
      <c r="R188" s="24" t="s">
        <v>21</v>
      </c>
      <c r="S188" s="24">
        <f>Q188</f>
        <v>484.8</v>
      </c>
      <c r="T188" s="65">
        <f t="shared" si="3"/>
        <v>14544000</v>
      </c>
      <c r="U188" s="87">
        <f>SUM(T188:T188)</f>
        <v>14544000</v>
      </c>
    </row>
    <row r="189" spans="1:21" s="37" customFormat="1">
      <c r="A189" s="36"/>
      <c r="B189" s="78"/>
      <c r="C189" s="25"/>
      <c r="D189" s="25"/>
      <c r="E189" s="25"/>
      <c r="F189" s="46" t="s">
        <v>212</v>
      </c>
      <c r="G189" s="41" t="s">
        <v>346</v>
      </c>
      <c r="H189" s="42"/>
      <c r="I189" s="25"/>
      <c r="J189" s="55"/>
      <c r="K189" s="55"/>
      <c r="L189" s="55"/>
      <c r="M189" s="55"/>
      <c r="N189" s="25"/>
      <c r="O189" s="25"/>
      <c r="P189" s="25"/>
      <c r="Q189" s="25"/>
      <c r="R189" s="25"/>
      <c r="S189" s="25"/>
      <c r="T189" s="66"/>
      <c r="U189" s="88"/>
    </row>
    <row r="190" spans="1:21" s="37" customFormat="1">
      <c r="A190" s="36"/>
      <c r="B190" s="78"/>
      <c r="C190" s="25"/>
      <c r="D190" s="25"/>
      <c r="E190" s="25"/>
      <c r="F190" s="46" t="s">
        <v>213</v>
      </c>
      <c r="G190" s="25"/>
      <c r="H190" s="42"/>
      <c r="I190" s="25"/>
      <c r="J190" s="55"/>
      <c r="K190" s="55"/>
      <c r="L190" s="55"/>
      <c r="M190" s="55"/>
      <c r="N190" s="25"/>
      <c r="O190" s="25"/>
      <c r="P190" s="25"/>
      <c r="Q190" s="25"/>
      <c r="R190" s="25"/>
      <c r="S190" s="25"/>
      <c r="T190" s="66"/>
      <c r="U190" s="88"/>
    </row>
    <row r="191" spans="1:21" s="37" customFormat="1">
      <c r="A191" s="3"/>
      <c r="B191" s="79"/>
      <c r="C191" s="26"/>
      <c r="D191" s="26"/>
      <c r="E191" s="26"/>
      <c r="F191" s="47" t="s">
        <v>214</v>
      </c>
      <c r="G191" s="26"/>
      <c r="H191" s="44"/>
      <c r="I191" s="26"/>
      <c r="J191" s="56"/>
      <c r="K191" s="56"/>
      <c r="L191" s="56"/>
      <c r="M191" s="56"/>
      <c r="N191" s="26"/>
      <c r="O191" s="26"/>
      <c r="P191" s="26"/>
      <c r="Q191" s="26"/>
      <c r="R191" s="26"/>
      <c r="S191" s="26"/>
      <c r="T191" s="71"/>
      <c r="U191" s="89"/>
    </row>
    <row r="192" spans="1:21" s="37" customFormat="1">
      <c r="A192" s="39">
        <v>348</v>
      </c>
      <c r="B192" s="77">
        <f>COUNTA($B$4:B188)</f>
        <v>40</v>
      </c>
      <c r="C192" s="24">
        <v>128</v>
      </c>
      <c r="D192" s="24">
        <v>13</v>
      </c>
      <c r="E192" s="24" t="s">
        <v>215</v>
      </c>
      <c r="F192" s="32" t="s">
        <v>215</v>
      </c>
      <c r="G192" s="17"/>
      <c r="H192" s="45"/>
      <c r="I192" s="24" t="s">
        <v>272</v>
      </c>
      <c r="J192" s="54">
        <v>3</v>
      </c>
      <c r="K192" s="54">
        <v>0</v>
      </c>
      <c r="L192" s="54">
        <v>0</v>
      </c>
      <c r="M192" s="54">
        <v>0</v>
      </c>
      <c r="N192" s="24" t="s">
        <v>174</v>
      </c>
      <c r="O192" s="24">
        <v>63</v>
      </c>
      <c r="P192" s="24">
        <v>275</v>
      </c>
      <c r="Q192" s="24">
        <v>380</v>
      </c>
      <c r="R192" s="24" t="s">
        <v>21</v>
      </c>
      <c r="S192" s="24">
        <f>Q192</f>
        <v>380</v>
      </c>
      <c r="T192" s="65">
        <f t="shared" si="3"/>
        <v>11400000</v>
      </c>
      <c r="U192" s="87">
        <f>SUM(T192:T192)</f>
        <v>11400000</v>
      </c>
    </row>
    <row r="193" spans="1:21" s="37" customFormat="1">
      <c r="A193" s="36"/>
      <c r="B193" s="78"/>
      <c r="C193" s="25"/>
      <c r="D193" s="25"/>
      <c r="E193" s="25"/>
      <c r="F193" s="33" t="s">
        <v>216</v>
      </c>
      <c r="G193" s="25"/>
      <c r="H193" s="42"/>
      <c r="I193" s="25"/>
      <c r="J193" s="55"/>
      <c r="K193" s="55"/>
      <c r="L193" s="55"/>
      <c r="M193" s="55"/>
      <c r="N193" s="25"/>
      <c r="O193" s="25"/>
      <c r="P193" s="25"/>
      <c r="Q193" s="25"/>
      <c r="R193" s="25"/>
      <c r="S193" s="25"/>
      <c r="T193" s="66"/>
      <c r="U193" s="88"/>
    </row>
    <row r="194" spans="1:21" s="37" customFormat="1">
      <c r="A194" s="3"/>
      <c r="B194" s="79"/>
      <c r="C194" s="26"/>
      <c r="D194" s="26"/>
      <c r="E194" s="26"/>
      <c r="F194" s="34" t="s">
        <v>217</v>
      </c>
      <c r="G194" s="26"/>
      <c r="H194" s="44"/>
      <c r="I194" s="26"/>
      <c r="J194" s="56"/>
      <c r="K194" s="56"/>
      <c r="L194" s="56"/>
      <c r="M194" s="56"/>
      <c r="N194" s="26"/>
      <c r="O194" s="26"/>
      <c r="P194" s="26"/>
      <c r="Q194" s="26"/>
      <c r="R194" s="26"/>
      <c r="S194" s="26"/>
      <c r="T194" s="71"/>
      <c r="U194" s="89"/>
    </row>
    <row r="195" spans="1:21" s="37" customFormat="1">
      <c r="A195" s="39">
        <v>297</v>
      </c>
      <c r="B195" s="77">
        <f>COUNTA($B$4:B192)</f>
        <v>41</v>
      </c>
      <c r="C195" s="24">
        <v>130</v>
      </c>
      <c r="D195" s="24">
        <v>13</v>
      </c>
      <c r="E195" s="24" t="s">
        <v>218</v>
      </c>
      <c r="F195" s="32" t="s">
        <v>218</v>
      </c>
      <c r="G195" s="24"/>
      <c r="H195" s="45"/>
      <c r="I195" s="24" t="s">
        <v>272</v>
      </c>
      <c r="J195" s="54">
        <v>4</v>
      </c>
      <c r="K195" s="54">
        <v>3</v>
      </c>
      <c r="L195" s="54">
        <v>0</v>
      </c>
      <c r="M195" s="54">
        <v>0</v>
      </c>
      <c r="N195" s="24" t="s">
        <v>174</v>
      </c>
      <c r="O195" s="24">
        <v>63</v>
      </c>
      <c r="P195" s="24">
        <v>250</v>
      </c>
      <c r="Q195" s="24">
        <v>105.7</v>
      </c>
      <c r="R195" s="24" t="s">
        <v>21</v>
      </c>
      <c r="S195" s="24">
        <f>Q195</f>
        <v>105.7</v>
      </c>
      <c r="T195" s="65">
        <f t="shared" si="3"/>
        <v>3171000</v>
      </c>
      <c r="U195" s="87">
        <f>SUM(T195:T195)</f>
        <v>3171000</v>
      </c>
    </row>
    <row r="196" spans="1:21" s="37" customFormat="1">
      <c r="A196" s="36"/>
      <c r="B196" s="78"/>
      <c r="C196" s="25"/>
      <c r="D196" s="25"/>
      <c r="E196" s="25"/>
      <c r="F196" s="33" t="s">
        <v>219</v>
      </c>
      <c r="G196" s="41" t="s">
        <v>347</v>
      </c>
      <c r="H196" s="42"/>
      <c r="I196" s="25"/>
      <c r="J196" s="55"/>
      <c r="K196" s="55"/>
      <c r="L196" s="55"/>
      <c r="M196" s="55"/>
      <c r="N196" s="25"/>
      <c r="O196" s="25"/>
      <c r="P196" s="25"/>
      <c r="Q196" s="25"/>
      <c r="R196" s="25"/>
      <c r="S196" s="25"/>
      <c r="T196" s="66"/>
      <c r="U196" s="88"/>
    </row>
    <row r="197" spans="1:21" s="37" customFormat="1">
      <c r="A197" s="36"/>
      <c r="B197" s="78"/>
      <c r="C197" s="25"/>
      <c r="D197" s="25"/>
      <c r="E197" s="25"/>
      <c r="F197" s="33" t="s">
        <v>220</v>
      </c>
      <c r="G197" s="41" t="s">
        <v>348</v>
      </c>
      <c r="H197" s="42"/>
      <c r="I197" s="25"/>
      <c r="J197" s="55"/>
      <c r="K197" s="55"/>
      <c r="L197" s="55"/>
      <c r="M197" s="55"/>
      <c r="N197" s="25"/>
      <c r="O197" s="25"/>
      <c r="P197" s="25"/>
      <c r="Q197" s="25"/>
      <c r="R197" s="25"/>
      <c r="S197" s="25"/>
      <c r="T197" s="66"/>
      <c r="U197" s="88"/>
    </row>
    <row r="198" spans="1:21" s="37" customFormat="1">
      <c r="A198" s="3"/>
      <c r="B198" s="79"/>
      <c r="C198" s="26"/>
      <c r="D198" s="26"/>
      <c r="E198" s="26"/>
      <c r="F198" s="34" t="s">
        <v>221</v>
      </c>
      <c r="G198" s="26"/>
      <c r="H198" s="44"/>
      <c r="I198" s="26"/>
      <c r="J198" s="56"/>
      <c r="K198" s="56"/>
      <c r="L198" s="56"/>
      <c r="M198" s="56"/>
      <c r="N198" s="26"/>
      <c r="O198" s="26"/>
      <c r="P198" s="26"/>
      <c r="Q198" s="26"/>
      <c r="R198" s="26"/>
      <c r="S198" s="26"/>
      <c r="T198" s="71"/>
      <c r="U198" s="89"/>
    </row>
    <row r="199" spans="1:21" s="37" customFormat="1">
      <c r="A199" s="39">
        <v>484</v>
      </c>
      <c r="B199" s="77">
        <f>COUNTA($B$4:B195)</f>
        <v>42</v>
      </c>
      <c r="C199" s="24">
        <v>131</v>
      </c>
      <c r="D199" s="24">
        <v>13</v>
      </c>
      <c r="E199" s="24" t="s">
        <v>222</v>
      </c>
      <c r="F199" s="32" t="s">
        <v>222</v>
      </c>
      <c r="G199" s="24"/>
      <c r="H199" s="32"/>
      <c r="I199" s="24" t="s">
        <v>272</v>
      </c>
      <c r="J199" s="54">
        <v>2</v>
      </c>
      <c r="K199" s="54">
        <v>3</v>
      </c>
      <c r="L199" s="54">
        <v>0</v>
      </c>
      <c r="M199" s="54">
        <v>0</v>
      </c>
      <c r="N199" s="24" t="s">
        <v>174</v>
      </c>
      <c r="O199" s="24">
        <v>63</v>
      </c>
      <c r="P199" s="24">
        <v>382</v>
      </c>
      <c r="Q199" s="24">
        <v>240</v>
      </c>
      <c r="R199" s="24" t="s">
        <v>21</v>
      </c>
      <c r="S199" s="24">
        <f>SUM(Q199:Q201)</f>
        <v>339.5</v>
      </c>
      <c r="T199" s="65">
        <f t="shared" si="3"/>
        <v>10185000</v>
      </c>
      <c r="U199" s="87">
        <f>SUM(T199:T199)</f>
        <v>10185000</v>
      </c>
    </row>
    <row r="200" spans="1:21" s="37" customFormat="1">
      <c r="A200" s="36">
        <v>418</v>
      </c>
      <c r="B200" s="78"/>
      <c r="C200" s="25"/>
      <c r="D200" s="25"/>
      <c r="E200" s="25"/>
      <c r="F200" s="33" t="s">
        <v>223</v>
      </c>
      <c r="G200" s="25"/>
      <c r="H200" s="33"/>
      <c r="I200" s="25"/>
      <c r="J200" s="55"/>
      <c r="K200" s="55"/>
      <c r="L200" s="55"/>
      <c r="M200" s="55"/>
      <c r="N200" s="25"/>
      <c r="O200" s="25">
        <v>63</v>
      </c>
      <c r="P200" s="25">
        <v>328</v>
      </c>
      <c r="Q200" s="25">
        <v>46.5</v>
      </c>
      <c r="R200" s="25" t="s">
        <v>21</v>
      </c>
      <c r="S200" s="25"/>
      <c r="T200" s="66"/>
      <c r="U200" s="88"/>
    </row>
    <row r="201" spans="1:21" s="37" customFormat="1">
      <c r="A201" s="3">
        <v>296</v>
      </c>
      <c r="B201" s="79"/>
      <c r="C201" s="26"/>
      <c r="D201" s="26"/>
      <c r="E201" s="26"/>
      <c r="F201" s="34"/>
      <c r="G201" s="26"/>
      <c r="H201" s="34"/>
      <c r="I201" s="26"/>
      <c r="J201" s="56"/>
      <c r="K201" s="56"/>
      <c r="L201" s="56"/>
      <c r="M201" s="56"/>
      <c r="N201" s="26"/>
      <c r="O201" s="26">
        <v>63</v>
      </c>
      <c r="P201" s="26">
        <v>249</v>
      </c>
      <c r="Q201" s="26">
        <v>53</v>
      </c>
      <c r="R201" s="26" t="s">
        <v>21</v>
      </c>
      <c r="S201" s="26"/>
      <c r="T201" s="71"/>
      <c r="U201" s="89"/>
    </row>
    <row r="202" spans="1:21" s="37" customFormat="1">
      <c r="A202" s="39"/>
      <c r="B202" s="77">
        <f>COUNTA($B$4:B201)</f>
        <v>43</v>
      </c>
      <c r="C202" s="24">
        <v>138</v>
      </c>
      <c r="D202" s="24">
        <v>13</v>
      </c>
      <c r="E202" s="24" t="s">
        <v>224</v>
      </c>
      <c r="F202" s="32" t="s">
        <v>224</v>
      </c>
      <c r="G202" s="24"/>
      <c r="H202" s="45"/>
      <c r="I202" s="24" t="s">
        <v>272</v>
      </c>
      <c r="J202" s="54">
        <v>5</v>
      </c>
      <c r="K202" s="60">
        <v>1</v>
      </c>
      <c r="L202" s="60">
        <v>1</v>
      </c>
      <c r="M202" s="60">
        <v>0</v>
      </c>
      <c r="N202" s="24" t="s">
        <v>174</v>
      </c>
      <c r="O202" s="24">
        <v>63</v>
      </c>
      <c r="P202" s="24">
        <v>384</v>
      </c>
      <c r="Q202" s="24">
        <v>589.4</v>
      </c>
      <c r="R202" s="24" t="s">
        <v>21</v>
      </c>
      <c r="S202" s="24">
        <f>Q202</f>
        <v>589.4</v>
      </c>
      <c r="T202" s="65">
        <f t="shared" si="3"/>
        <v>17682000</v>
      </c>
      <c r="U202" s="87">
        <f>SUM(T202:T206)</f>
        <v>17682000</v>
      </c>
    </row>
    <row r="203" spans="1:21" s="37" customFormat="1">
      <c r="A203" s="36">
        <v>486</v>
      </c>
      <c r="B203" s="78"/>
      <c r="C203" s="25"/>
      <c r="D203" s="25"/>
      <c r="E203" s="25"/>
      <c r="F203" s="46" t="s">
        <v>225</v>
      </c>
      <c r="G203" s="25"/>
      <c r="H203" s="42"/>
      <c r="I203" s="25"/>
      <c r="J203" s="55"/>
      <c r="K203" s="61"/>
      <c r="L203" s="61"/>
      <c r="M203" s="61"/>
      <c r="N203" s="25"/>
      <c r="O203" s="25"/>
      <c r="P203" s="25"/>
      <c r="Q203" s="25"/>
      <c r="R203" s="25"/>
      <c r="S203" s="25"/>
      <c r="T203" s="66"/>
      <c r="U203" s="88"/>
    </row>
    <row r="204" spans="1:21" s="37" customFormat="1">
      <c r="A204" s="36"/>
      <c r="B204" s="78"/>
      <c r="C204" s="25"/>
      <c r="D204" s="25"/>
      <c r="E204" s="25"/>
      <c r="F204" s="46" t="s">
        <v>226</v>
      </c>
      <c r="G204" s="25"/>
      <c r="H204" s="42"/>
      <c r="I204" s="25"/>
      <c r="J204" s="55"/>
      <c r="K204" s="61"/>
      <c r="L204" s="61"/>
      <c r="M204" s="61"/>
      <c r="N204" s="25"/>
      <c r="O204" s="25"/>
      <c r="P204" s="25"/>
      <c r="Q204" s="25"/>
      <c r="R204" s="25"/>
      <c r="S204" s="25"/>
      <c r="T204" s="66"/>
      <c r="U204" s="88"/>
    </row>
    <row r="205" spans="1:21" s="37" customFormat="1">
      <c r="A205" s="36"/>
      <c r="B205" s="78"/>
      <c r="C205" s="25"/>
      <c r="D205" s="25"/>
      <c r="E205" s="25"/>
      <c r="F205" s="46" t="s">
        <v>227</v>
      </c>
      <c r="G205" s="25"/>
      <c r="H205" s="42"/>
      <c r="I205" s="25"/>
      <c r="J205" s="55"/>
      <c r="K205" s="61"/>
      <c r="L205" s="61"/>
      <c r="M205" s="61"/>
      <c r="N205" s="25"/>
      <c r="O205" s="25"/>
      <c r="P205" s="25"/>
      <c r="Q205" s="25"/>
      <c r="R205" s="25"/>
      <c r="S205" s="25"/>
      <c r="T205" s="66"/>
      <c r="U205" s="88"/>
    </row>
    <row r="206" spans="1:21" s="37" customFormat="1">
      <c r="A206" s="3"/>
      <c r="B206" s="79"/>
      <c r="C206" s="26"/>
      <c r="D206" s="26"/>
      <c r="E206" s="26"/>
      <c r="F206" s="47" t="s">
        <v>228</v>
      </c>
      <c r="G206" s="26"/>
      <c r="H206" s="44"/>
      <c r="I206" s="26"/>
      <c r="J206" s="56"/>
      <c r="K206" s="57"/>
      <c r="L206" s="57"/>
      <c r="M206" s="57"/>
      <c r="N206" s="26"/>
      <c r="O206" s="26"/>
      <c r="P206" s="26"/>
      <c r="Q206" s="26"/>
      <c r="R206" s="26"/>
      <c r="S206" s="26"/>
      <c r="T206" s="71"/>
      <c r="U206" s="89"/>
    </row>
    <row r="207" spans="1:21" s="37" customFormat="1">
      <c r="A207" s="39">
        <v>380</v>
      </c>
      <c r="B207" s="77">
        <f>COUNTA($B$4:B202)</f>
        <v>44</v>
      </c>
      <c r="C207" s="24">
        <v>140</v>
      </c>
      <c r="D207" s="24">
        <v>13</v>
      </c>
      <c r="E207" s="24" t="s">
        <v>229</v>
      </c>
      <c r="F207" s="32" t="s">
        <v>229</v>
      </c>
      <c r="G207" s="17" t="s">
        <v>349</v>
      </c>
      <c r="H207" s="45"/>
      <c r="I207" s="24" t="s">
        <v>272</v>
      </c>
      <c r="J207" s="54">
        <v>2</v>
      </c>
      <c r="K207" s="54">
        <v>3</v>
      </c>
      <c r="L207" s="54">
        <v>0</v>
      </c>
      <c r="M207" s="54">
        <v>0</v>
      </c>
      <c r="N207" s="24" t="s">
        <v>174</v>
      </c>
      <c r="O207" s="24">
        <v>63</v>
      </c>
      <c r="P207" s="24">
        <v>307</v>
      </c>
      <c r="Q207" s="24">
        <v>240</v>
      </c>
      <c r="R207" s="24" t="s">
        <v>21</v>
      </c>
      <c r="S207" s="24">
        <f>Q207</f>
        <v>240</v>
      </c>
      <c r="T207" s="65">
        <f t="shared" si="3"/>
        <v>7200000</v>
      </c>
      <c r="U207" s="87">
        <f>SUM(T207:T207)</f>
        <v>7200000</v>
      </c>
    </row>
    <row r="208" spans="1:21" s="37" customFormat="1">
      <c r="A208" s="3"/>
      <c r="B208" s="79"/>
      <c r="C208" s="26"/>
      <c r="D208" s="26"/>
      <c r="E208" s="26"/>
      <c r="F208" s="34" t="s">
        <v>230</v>
      </c>
      <c r="G208" s="26"/>
      <c r="H208" s="44"/>
      <c r="I208" s="26"/>
      <c r="J208" s="56"/>
      <c r="K208" s="56"/>
      <c r="L208" s="56"/>
      <c r="M208" s="56"/>
      <c r="N208" s="26"/>
      <c r="O208" s="26"/>
      <c r="P208" s="26"/>
      <c r="Q208" s="26"/>
      <c r="R208" s="26"/>
      <c r="S208" s="26"/>
      <c r="T208" s="71"/>
      <c r="U208" s="89"/>
    </row>
    <row r="209" spans="1:21" s="37" customFormat="1">
      <c r="A209" s="39">
        <v>510</v>
      </c>
      <c r="B209" s="77">
        <f>COUNTA($B$4:B207)</f>
        <v>45</v>
      </c>
      <c r="C209" s="24">
        <v>142</v>
      </c>
      <c r="D209" s="24">
        <v>13</v>
      </c>
      <c r="E209" s="24" t="s">
        <v>231</v>
      </c>
      <c r="F209" s="32" t="s">
        <v>231</v>
      </c>
      <c r="G209" s="17" t="s">
        <v>350</v>
      </c>
      <c r="H209" s="32"/>
      <c r="I209" s="24" t="s">
        <v>272</v>
      </c>
      <c r="J209" s="54">
        <v>6</v>
      </c>
      <c r="K209" s="54">
        <v>0</v>
      </c>
      <c r="L209" s="54">
        <v>1</v>
      </c>
      <c r="M209" s="54">
        <v>0</v>
      </c>
      <c r="N209" s="24" t="s">
        <v>174</v>
      </c>
      <c r="O209" s="24">
        <v>63</v>
      </c>
      <c r="P209" s="24">
        <v>408</v>
      </c>
      <c r="Q209" s="24">
        <v>732.1</v>
      </c>
      <c r="R209" s="24" t="s">
        <v>21</v>
      </c>
      <c r="S209" s="24">
        <f>SUM(Q209:Q210)</f>
        <v>986.1</v>
      </c>
      <c r="T209" s="65">
        <f t="shared" si="3"/>
        <v>29583000</v>
      </c>
      <c r="U209" s="87">
        <f>SUM(T209:T209)</f>
        <v>29583000</v>
      </c>
    </row>
    <row r="210" spans="1:21" s="37" customFormat="1">
      <c r="A210" s="36">
        <v>416</v>
      </c>
      <c r="B210" s="78"/>
      <c r="C210" s="25"/>
      <c r="D210" s="25"/>
      <c r="E210" s="25"/>
      <c r="F210" s="33" t="s">
        <v>232</v>
      </c>
      <c r="G210" s="41" t="s">
        <v>351</v>
      </c>
      <c r="H210" s="33"/>
      <c r="I210" s="25"/>
      <c r="J210" s="55"/>
      <c r="K210" s="55"/>
      <c r="L210" s="55"/>
      <c r="M210" s="55"/>
      <c r="N210" s="25" t="s">
        <v>174</v>
      </c>
      <c r="O210" s="25">
        <v>63</v>
      </c>
      <c r="P210" s="25">
        <v>327</v>
      </c>
      <c r="Q210" s="25">
        <v>254</v>
      </c>
      <c r="R210" s="25" t="s">
        <v>21</v>
      </c>
      <c r="S210" s="25"/>
      <c r="T210" s="66"/>
      <c r="U210" s="88"/>
    </row>
    <row r="211" spans="1:21" s="37" customFormat="1">
      <c r="A211" s="36"/>
      <c r="B211" s="78"/>
      <c r="C211" s="25"/>
      <c r="D211" s="25"/>
      <c r="E211" s="25"/>
      <c r="F211" s="33" t="s">
        <v>233</v>
      </c>
      <c r="G211" s="25"/>
      <c r="H211" s="42"/>
      <c r="I211" s="25"/>
      <c r="J211" s="55"/>
      <c r="K211" s="55"/>
      <c r="L211" s="55"/>
      <c r="M211" s="55"/>
      <c r="N211" s="25"/>
      <c r="O211" s="25"/>
      <c r="P211" s="25"/>
      <c r="Q211" s="25"/>
      <c r="R211" s="25"/>
      <c r="S211" s="25"/>
      <c r="T211" s="66"/>
      <c r="U211" s="88"/>
    </row>
    <row r="212" spans="1:21" s="37" customFormat="1">
      <c r="A212" s="36"/>
      <c r="B212" s="78"/>
      <c r="C212" s="25"/>
      <c r="D212" s="25"/>
      <c r="E212" s="25"/>
      <c r="F212" s="33" t="s">
        <v>234</v>
      </c>
      <c r="G212" s="25"/>
      <c r="H212" s="42"/>
      <c r="I212" s="25"/>
      <c r="J212" s="55"/>
      <c r="K212" s="55"/>
      <c r="L212" s="55"/>
      <c r="M212" s="55"/>
      <c r="N212" s="25"/>
      <c r="O212" s="25"/>
      <c r="P212" s="25"/>
      <c r="Q212" s="25"/>
      <c r="R212" s="25"/>
      <c r="S212" s="25"/>
      <c r="T212" s="66"/>
      <c r="U212" s="88"/>
    </row>
    <row r="213" spans="1:21" s="37" customFormat="1">
      <c r="A213" s="36"/>
      <c r="B213" s="78"/>
      <c r="C213" s="25"/>
      <c r="D213" s="25"/>
      <c r="E213" s="25"/>
      <c r="F213" s="33" t="s">
        <v>235</v>
      </c>
      <c r="G213" s="25"/>
      <c r="H213" s="42"/>
      <c r="I213" s="25"/>
      <c r="J213" s="55"/>
      <c r="K213" s="55"/>
      <c r="L213" s="55"/>
      <c r="M213" s="55"/>
      <c r="N213" s="25"/>
      <c r="O213" s="25"/>
      <c r="P213" s="25"/>
      <c r="Q213" s="25"/>
      <c r="R213" s="25"/>
      <c r="S213" s="25"/>
      <c r="T213" s="66"/>
      <c r="U213" s="88"/>
    </row>
    <row r="214" spans="1:21" s="37" customFormat="1">
      <c r="A214" s="3"/>
      <c r="B214" s="79"/>
      <c r="C214" s="26"/>
      <c r="D214" s="26"/>
      <c r="E214" s="26"/>
      <c r="F214" s="34" t="s">
        <v>236</v>
      </c>
      <c r="G214" s="26"/>
      <c r="H214" s="44"/>
      <c r="I214" s="26"/>
      <c r="J214" s="56"/>
      <c r="K214" s="56"/>
      <c r="L214" s="56"/>
      <c r="M214" s="56"/>
      <c r="N214" s="26"/>
      <c r="O214" s="26"/>
      <c r="P214" s="26"/>
      <c r="Q214" s="26"/>
      <c r="R214" s="26"/>
      <c r="S214" s="26"/>
      <c r="T214" s="71"/>
      <c r="U214" s="89"/>
    </row>
    <row r="215" spans="1:21" s="37" customFormat="1">
      <c r="A215" s="39">
        <v>514</v>
      </c>
      <c r="B215" s="77">
        <f>COUNTA($B$4:B214)</f>
        <v>46</v>
      </c>
      <c r="C215" s="24">
        <v>151</v>
      </c>
      <c r="D215" s="24">
        <v>13</v>
      </c>
      <c r="E215" s="24" t="s">
        <v>237</v>
      </c>
      <c r="F215" s="32" t="s">
        <v>237</v>
      </c>
      <c r="G215" s="17" t="s">
        <v>352</v>
      </c>
      <c r="H215" s="32"/>
      <c r="I215" s="24" t="s">
        <v>272</v>
      </c>
      <c r="J215" s="54">
        <v>6</v>
      </c>
      <c r="K215" s="54">
        <v>0</v>
      </c>
      <c r="L215" s="54">
        <v>0</v>
      </c>
      <c r="M215" s="54">
        <v>0</v>
      </c>
      <c r="N215" s="24" t="s">
        <v>174</v>
      </c>
      <c r="O215" s="24">
        <v>63</v>
      </c>
      <c r="P215" s="24">
        <v>410</v>
      </c>
      <c r="Q215" s="24">
        <v>389.5</v>
      </c>
      <c r="R215" s="24" t="s">
        <v>21</v>
      </c>
      <c r="S215" s="24">
        <f>SUM(Q215:Q216)</f>
        <v>460.5</v>
      </c>
      <c r="T215" s="65">
        <f t="shared" si="3"/>
        <v>13815000</v>
      </c>
      <c r="U215" s="87">
        <f>SUM(T215:T215)</f>
        <v>13815000</v>
      </c>
    </row>
    <row r="216" spans="1:21" s="37" customFormat="1">
      <c r="A216" s="36">
        <v>422</v>
      </c>
      <c r="B216" s="78"/>
      <c r="C216" s="25"/>
      <c r="D216" s="25"/>
      <c r="E216" s="25"/>
      <c r="F216" s="33" t="s">
        <v>238</v>
      </c>
      <c r="G216" s="41" t="s">
        <v>353</v>
      </c>
      <c r="H216" s="33"/>
      <c r="I216" s="25"/>
      <c r="J216" s="55"/>
      <c r="K216" s="55"/>
      <c r="L216" s="55"/>
      <c r="M216" s="55"/>
      <c r="N216" s="25" t="s">
        <v>174</v>
      </c>
      <c r="O216" s="25">
        <v>63</v>
      </c>
      <c r="P216" s="25">
        <v>330</v>
      </c>
      <c r="Q216" s="25">
        <v>71</v>
      </c>
      <c r="R216" s="25" t="s">
        <v>21</v>
      </c>
      <c r="S216" s="25"/>
      <c r="T216" s="66"/>
      <c r="U216" s="88"/>
    </row>
    <row r="217" spans="1:21" s="37" customFormat="1">
      <c r="A217" s="36"/>
      <c r="B217" s="78"/>
      <c r="C217" s="25"/>
      <c r="D217" s="25"/>
      <c r="E217" s="25"/>
      <c r="F217" s="33" t="s">
        <v>239</v>
      </c>
      <c r="G217" s="25"/>
      <c r="H217" s="42"/>
      <c r="I217" s="25"/>
      <c r="J217" s="55"/>
      <c r="K217" s="55"/>
      <c r="L217" s="55"/>
      <c r="M217" s="55"/>
      <c r="N217" s="25"/>
      <c r="O217" s="25"/>
      <c r="P217" s="25"/>
      <c r="Q217" s="25"/>
      <c r="R217" s="25"/>
      <c r="S217" s="25"/>
      <c r="T217" s="66"/>
      <c r="U217" s="88"/>
    </row>
    <row r="218" spans="1:21" s="37" customFormat="1">
      <c r="A218" s="36"/>
      <c r="B218" s="78"/>
      <c r="C218" s="25"/>
      <c r="D218" s="25"/>
      <c r="E218" s="25"/>
      <c r="F218" s="33" t="s">
        <v>240</v>
      </c>
      <c r="G218" s="25"/>
      <c r="H218" s="42"/>
      <c r="I218" s="25"/>
      <c r="J218" s="55"/>
      <c r="K218" s="55"/>
      <c r="L218" s="55"/>
      <c r="M218" s="55"/>
      <c r="N218" s="25"/>
      <c r="O218" s="25"/>
      <c r="P218" s="25"/>
      <c r="Q218" s="25"/>
      <c r="R218" s="25"/>
      <c r="S218" s="25"/>
      <c r="T218" s="66"/>
      <c r="U218" s="88"/>
    </row>
    <row r="219" spans="1:21" s="37" customFormat="1">
      <c r="A219" s="36"/>
      <c r="B219" s="78"/>
      <c r="C219" s="25"/>
      <c r="D219" s="25"/>
      <c r="E219" s="25"/>
      <c r="F219" s="33" t="s">
        <v>241</v>
      </c>
      <c r="G219" s="25"/>
      <c r="H219" s="42"/>
      <c r="I219" s="25"/>
      <c r="J219" s="55"/>
      <c r="K219" s="55"/>
      <c r="L219" s="55"/>
      <c r="M219" s="55"/>
      <c r="N219" s="25"/>
      <c r="O219" s="25"/>
      <c r="P219" s="25"/>
      <c r="Q219" s="25"/>
      <c r="R219" s="25"/>
      <c r="S219" s="25"/>
      <c r="T219" s="66"/>
      <c r="U219" s="88"/>
    </row>
    <row r="220" spans="1:21" s="37" customFormat="1">
      <c r="A220" s="3"/>
      <c r="B220" s="79"/>
      <c r="C220" s="26"/>
      <c r="D220" s="26"/>
      <c r="E220" s="26"/>
      <c r="F220" s="34" t="s">
        <v>242</v>
      </c>
      <c r="G220" s="26"/>
      <c r="H220" s="44"/>
      <c r="I220" s="26"/>
      <c r="J220" s="56"/>
      <c r="K220" s="56"/>
      <c r="L220" s="56"/>
      <c r="M220" s="56"/>
      <c r="N220" s="26"/>
      <c r="O220" s="26"/>
      <c r="P220" s="26"/>
      <c r="Q220" s="26"/>
      <c r="R220" s="26"/>
      <c r="S220" s="26"/>
      <c r="T220" s="71"/>
      <c r="U220" s="89"/>
    </row>
    <row r="221" spans="1:21" s="37" customFormat="1">
      <c r="A221" s="39">
        <v>324</v>
      </c>
      <c r="B221" s="77">
        <f>COUNTA($B$4:B216)</f>
        <v>47</v>
      </c>
      <c r="C221" s="24">
        <v>158</v>
      </c>
      <c r="D221" s="24">
        <v>13</v>
      </c>
      <c r="E221" s="24" t="s">
        <v>243</v>
      </c>
      <c r="F221" s="32" t="s">
        <v>378</v>
      </c>
      <c r="G221" s="17" t="s">
        <v>356</v>
      </c>
      <c r="H221" s="45"/>
      <c r="I221" s="24" t="s">
        <v>272</v>
      </c>
      <c r="J221" s="54">
        <v>4</v>
      </c>
      <c r="K221" s="54">
        <v>0</v>
      </c>
      <c r="L221" s="54">
        <v>0</v>
      </c>
      <c r="M221" s="54">
        <v>0</v>
      </c>
      <c r="N221" s="24" t="s">
        <v>174</v>
      </c>
      <c r="O221" s="24">
        <v>63</v>
      </c>
      <c r="P221" s="24">
        <v>263</v>
      </c>
      <c r="Q221" s="24">
        <v>103.9</v>
      </c>
      <c r="R221" s="24" t="s">
        <v>21</v>
      </c>
      <c r="S221" s="24">
        <f>Q221</f>
        <v>103.9</v>
      </c>
      <c r="T221" s="65">
        <f t="shared" si="3"/>
        <v>3117000</v>
      </c>
      <c r="U221" s="87">
        <f>SUM(T221:T221)</f>
        <v>3117000</v>
      </c>
    </row>
    <row r="222" spans="1:21" s="37" customFormat="1">
      <c r="A222" s="36"/>
      <c r="B222" s="78"/>
      <c r="C222" s="25"/>
      <c r="D222" s="25"/>
      <c r="E222" s="25"/>
      <c r="F222" s="33" t="s">
        <v>244</v>
      </c>
      <c r="G222" s="41" t="s">
        <v>355</v>
      </c>
      <c r="H222" s="42"/>
      <c r="I222" s="25"/>
      <c r="J222" s="55"/>
      <c r="K222" s="55"/>
      <c r="L222" s="55"/>
      <c r="M222" s="55"/>
      <c r="N222" s="25"/>
      <c r="O222" s="25"/>
      <c r="P222" s="25"/>
      <c r="Q222" s="25"/>
      <c r="R222" s="25"/>
      <c r="S222" s="25"/>
      <c r="T222" s="66"/>
      <c r="U222" s="88"/>
    </row>
    <row r="223" spans="1:21" s="37" customFormat="1">
      <c r="A223" s="36"/>
      <c r="B223" s="78"/>
      <c r="C223" s="25"/>
      <c r="D223" s="25"/>
      <c r="E223" s="25"/>
      <c r="F223" s="33" t="s">
        <v>245</v>
      </c>
      <c r="G223" s="25"/>
      <c r="H223" s="42"/>
      <c r="I223" s="25"/>
      <c r="J223" s="55"/>
      <c r="K223" s="55"/>
      <c r="L223" s="55"/>
      <c r="M223" s="55"/>
      <c r="N223" s="25"/>
      <c r="O223" s="25"/>
      <c r="P223" s="25"/>
      <c r="Q223" s="25"/>
      <c r="R223" s="25"/>
      <c r="S223" s="25"/>
      <c r="T223" s="66"/>
      <c r="U223" s="88"/>
    </row>
    <row r="224" spans="1:21" s="37" customFormat="1" ht="22.5" customHeight="1">
      <c r="A224" s="3"/>
      <c r="B224" s="79"/>
      <c r="C224" s="26"/>
      <c r="D224" s="26"/>
      <c r="E224" s="26"/>
      <c r="F224" s="34" t="s">
        <v>246</v>
      </c>
      <c r="G224" s="48" t="s">
        <v>354</v>
      </c>
      <c r="H224" s="44"/>
      <c r="I224" s="26"/>
      <c r="J224" s="56"/>
      <c r="K224" s="56"/>
      <c r="L224" s="56"/>
      <c r="M224" s="56"/>
      <c r="N224" s="26"/>
      <c r="O224" s="26"/>
      <c r="P224" s="26"/>
      <c r="Q224" s="26"/>
      <c r="R224" s="26"/>
      <c r="S224" s="26"/>
      <c r="T224" s="71"/>
      <c r="U224" s="89"/>
    </row>
    <row r="225" spans="1:21" s="37" customFormat="1">
      <c r="A225" s="39">
        <v>444</v>
      </c>
      <c r="B225" s="77">
        <f>COUNTA($B$4:B221)</f>
        <v>48</v>
      </c>
      <c r="C225" s="24">
        <v>162</v>
      </c>
      <c r="D225" s="24">
        <v>13</v>
      </c>
      <c r="E225" s="24" t="s">
        <v>247</v>
      </c>
      <c r="F225" s="32" t="s">
        <v>358</v>
      </c>
      <c r="G225" s="17" t="s">
        <v>357</v>
      </c>
      <c r="H225" s="45"/>
      <c r="I225" s="24" t="s">
        <v>272</v>
      </c>
      <c r="J225" s="54">
        <v>6</v>
      </c>
      <c r="K225" s="54">
        <v>0</v>
      </c>
      <c r="L225" s="54">
        <v>2</v>
      </c>
      <c r="M225" s="54">
        <v>0</v>
      </c>
      <c r="N225" s="24" t="s">
        <v>174</v>
      </c>
      <c r="O225" s="24">
        <v>63</v>
      </c>
      <c r="P225" s="24">
        <v>339</v>
      </c>
      <c r="Q225" s="24">
        <v>723.6</v>
      </c>
      <c r="R225" s="24" t="s">
        <v>21</v>
      </c>
      <c r="S225" s="24">
        <f>Q225</f>
        <v>723.6</v>
      </c>
      <c r="T225" s="65">
        <f t="shared" si="3"/>
        <v>21708000</v>
      </c>
      <c r="U225" s="87">
        <f>SUM(T225:T225)</f>
        <v>21708000</v>
      </c>
    </row>
    <row r="226" spans="1:21" s="37" customFormat="1">
      <c r="A226" s="36"/>
      <c r="B226" s="78"/>
      <c r="C226" s="25"/>
      <c r="D226" s="25"/>
      <c r="E226" s="25"/>
      <c r="F226" s="33" t="s">
        <v>248</v>
      </c>
      <c r="G226" s="25"/>
      <c r="H226" s="42"/>
      <c r="I226" s="25"/>
      <c r="J226" s="55"/>
      <c r="K226" s="55"/>
      <c r="L226" s="55"/>
      <c r="M226" s="55"/>
      <c r="N226" s="25"/>
      <c r="O226" s="25"/>
      <c r="P226" s="25"/>
      <c r="Q226" s="25"/>
      <c r="R226" s="25"/>
      <c r="S226" s="25"/>
      <c r="T226" s="66"/>
      <c r="U226" s="88"/>
    </row>
    <row r="227" spans="1:21" s="37" customFormat="1">
      <c r="A227" s="36"/>
      <c r="B227" s="78"/>
      <c r="C227" s="25"/>
      <c r="D227" s="25"/>
      <c r="E227" s="25"/>
      <c r="F227" s="33" t="s">
        <v>249</v>
      </c>
      <c r="G227" s="25"/>
      <c r="H227" s="42"/>
      <c r="I227" s="25"/>
      <c r="J227" s="55"/>
      <c r="K227" s="55"/>
      <c r="L227" s="55"/>
      <c r="M227" s="55"/>
      <c r="N227" s="25"/>
      <c r="O227" s="25"/>
      <c r="P227" s="25"/>
      <c r="Q227" s="25"/>
      <c r="R227" s="25"/>
      <c r="S227" s="25"/>
      <c r="T227" s="66"/>
      <c r="U227" s="88"/>
    </row>
    <row r="228" spans="1:21" s="37" customFormat="1">
      <c r="A228" s="36"/>
      <c r="B228" s="78"/>
      <c r="C228" s="25"/>
      <c r="D228" s="25"/>
      <c r="E228" s="25"/>
      <c r="F228" s="33" t="s">
        <v>250</v>
      </c>
      <c r="G228" s="41" t="s">
        <v>359</v>
      </c>
      <c r="H228" s="42"/>
      <c r="I228" s="25"/>
      <c r="J228" s="55"/>
      <c r="K228" s="55"/>
      <c r="L228" s="55"/>
      <c r="M228" s="55"/>
      <c r="N228" s="25"/>
      <c r="O228" s="25"/>
      <c r="P228" s="25"/>
      <c r="Q228" s="25"/>
      <c r="R228" s="25"/>
      <c r="S228" s="25"/>
      <c r="T228" s="66"/>
      <c r="U228" s="88"/>
    </row>
    <row r="229" spans="1:21" s="37" customFormat="1">
      <c r="A229" s="36"/>
      <c r="B229" s="78"/>
      <c r="C229" s="25"/>
      <c r="D229" s="25"/>
      <c r="E229" s="25"/>
      <c r="F229" s="33" t="s">
        <v>251</v>
      </c>
      <c r="G229" s="25"/>
      <c r="H229" s="42"/>
      <c r="I229" s="25"/>
      <c r="J229" s="55"/>
      <c r="K229" s="55"/>
      <c r="L229" s="55"/>
      <c r="M229" s="55"/>
      <c r="N229" s="25"/>
      <c r="O229" s="25"/>
      <c r="P229" s="25"/>
      <c r="Q229" s="25"/>
      <c r="R229" s="25"/>
      <c r="S229" s="25"/>
      <c r="T229" s="66"/>
      <c r="U229" s="88"/>
    </row>
    <row r="230" spans="1:21" s="37" customFormat="1">
      <c r="A230" s="3"/>
      <c r="B230" s="79"/>
      <c r="C230" s="26"/>
      <c r="D230" s="26"/>
      <c r="E230" s="26"/>
      <c r="F230" s="34" t="s">
        <v>252</v>
      </c>
      <c r="G230" s="26"/>
      <c r="H230" s="44"/>
      <c r="I230" s="26"/>
      <c r="J230" s="56"/>
      <c r="K230" s="56"/>
      <c r="L230" s="56"/>
      <c r="M230" s="56"/>
      <c r="N230" s="26"/>
      <c r="O230" s="26"/>
      <c r="P230" s="26"/>
      <c r="Q230" s="26"/>
      <c r="R230" s="26"/>
      <c r="S230" s="26"/>
      <c r="T230" s="71"/>
      <c r="U230" s="89"/>
    </row>
    <row r="231" spans="1:21" s="37" customFormat="1">
      <c r="A231" s="39">
        <v>487</v>
      </c>
      <c r="B231" s="77">
        <f>COUNTA($B$4:B225)</f>
        <v>49</v>
      </c>
      <c r="C231" s="24">
        <v>165</v>
      </c>
      <c r="D231" s="24">
        <v>13</v>
      </c>
      <c r="E231" s="24" t="s">
        <v>253</v>
      </c>
      <c r="F231" s="32" t="s">
        <v>253</v>
      </c>
      <c r="G231" s="17" t="s">
        <v>360</v>
      </c>
      <c r="H231" s="45"/>
      <c r="I231" s="24" t="s">
        <v>272</v>
      </c>
      <c r="J231" s="54">
        <v>5</v>
      </c>
      <c r="K231" s="54">
        <v>0</v>
      </c>
      <c r="L231" s="54">
        <v>0</v>
      </c>
      <c r="M231" s="54">
        <v>0</v>
      </c>
      <c r="N231" s="24" t="s">
        <v>174</v>
      </c>
      <c r="O231" s="24">
        <v>63</v>
      </c>
      <c r="P231" s="24">
        <v>385</v>
      </c>
      <c r="Q231" s="24">
        <v>756.5</v>
      </c>
      <c r="R231" s="24" t="s">
        <v>21</v>
      </c>
      <c r="S231" s="24">
        <f>Q231</f>
        <v>756.5</v>
      </c>
      <c r="T231" s="65">
        <f t="shared" ref="T231:T249" si="4">S231*30000</f>
        <v>22695000</v>
      </c>
      <c r="U231" s="87">
        <f>SUM(T231:T231)</f>
        <v>22695000</v>
      </c>
    </row>
    <row r="232" spans="1:21" s="37" customFormat="1">
      <c r="A232" s="36"/>
      <c r="B232" s="78"/>
      <c r="C232" s="25"/>
      <c r="D232" s="25"/>
      <c r="E232" s="25"/>
      <c r="F232" s="46" t="s">
        <v>254</v>
      </c>
      <c r="G232" s="41" t="s">
        <v>361</v>
      </c>
      <c r="H232" s="42"/>
      <c r="I232" s="25"/>
      <c r="J232" s="55"/>
      <c r="K232" s="55"/>
      <c r="L232" s="55"/>
      <c r="M232" s="55"/>
      <c r="N232" s="25"/>
      <c r="O232" s="25"/>
      <c r="P232" s="25"/>
      <c r="Q232" s="25"/>
      <c r="R232" s="25"/>
      <c r="S232" s="25"/>
      <c r="T232" s="66"/>
      <c r="U232" s="88"/>
    </row>
    <row r="233" spans="1:21" s="37" customFormat="1">
      <c r="A233" s="36"/>
      <c r="B233" s="78"/>
      <c r="C233" s="25"/>
      <c r="D233" s="25"/>
      <c r="E233" s="25"/>
      <c r="F233" s="46" t="s">
        <v>255</v>
      </c>
      <c r="G233" s="25"/>
      <c r="H233" s="42"/>
      <c r="I233" s="25"/>
      <c r="J233" s="55"/>
      <c r="K233" s="55"/>
      <c r="L233" s="55"/>
      <c r="M233" s="55"/>
      <c r="N233" s="25"/>
      <c r="O233" s="25"/>
      <c r="P233" s="25"/>
      <c r="Q233" s="25"/>
      <c r="R233" s="25"/>
      <c r="S233" s="25"/>
      <c r="T233" s="66"/>
      <c r="U233" s="88"/>
    </row>
    <row r="234" spans="1:21" s="37" customFormat="1">
      <c r="A234" s="36"/>
      <c r="B234" s="78"/>
      <c r="C234" s="25"/>
      <c r="D234" s="25"/>
      <c r="E234" s="25"/>
      <c r="F234" s="46" t="s">
        <v>256</v>
      </c>
      <c r="G234" s="25"/>
      <c r="H234" s="42"/>
      <c r="I234" s="25"/>
      <c r="J234" s="55"/>
      <c r="K234" s="55"/>
      <c r="L234" s="55"/>
      <c r="M234" s="55"/>
      <c r="N234" s="25"/>
      <c r="O234" s="25"/>
      <c r="P234" s="25"/>
      <c r="Q234" s="25"/>
      <c r="R234" s="25"/>
      <c r="S234" s="25"/>
      <c r="T234" s="66"/>
      <c r="U234" s="88"/>
    </row>
    <row r="235" spans="1:21" s="37" customFormat="1">
      <c r="A235" s="3"/>
      <c r="B235" s="79"/>
      <c r="C235" s="26"/>
      <c r="D235" s="26"/>
      <c r="E235" s="26"/>
      <c r="F235" s="47" t="s">
        <v>257</v>
      </c>
      <c r="G235" s="26"/>
      <c r="H235" s="44"/>
      <c r="I235" s="26"/>
      <c r="J235" s="56"/>
      <c r="K235" s="56"/>
      <c r="L235" s="56"/>
      <c r="M235" s="56"/>
      <c r="N235" s="26"/>
      <c r="O235" s="26"/>
      <c r="P235" s="26"/>
      <c r="Q235" s="26"/>
      <c r="R235" s="26"/>
      <c r="S235" s="26"/>
      <c r="T235" s="66"/>
      <c r="U235" s="89"/>
    </row>
    <row r="236" spans="1:21" s="37" customFormat="1">
      <c r="A236" s="39">
        <v>574</v>
      </c>
      <c r="B236" s="77">
        <f>COUNTA($B$4:B231)</f>
        <v>50</v>
      </c>
      <c r="C236" s="24">
        <v>168</v>
      </c>
      <c r="D236" s="24">
        <v>13</v>
      </c>
      <c r="E236" s="24" t="s">
        <v>258</v>
      </c>
      <c r="F236" s="32" t="s">
        <v>258</v>
      </c>
      <c r="G236" s="17" t="s">
        <v>362</v>
      </c>
      <c r="H236" s="32"/>
      <c r="I236" s="24" t="s">
        <v>272</v>
      </c>
      <c r="J236" s="54">
        <v>6</v>
      </c>
      <c r="K236" s="54">
        <v>2</v>
      </c>
      <c r="L236" s="54">
        <v>1</v>
      </c>
      <c r="M236" s="54">
        <v>0</v>
      </c>
      <c r="N236" s="24" t="s">
        <v>174</v>
      </c>
      <c r="O236" s="24">
        <v>63</v>
      </c>
      <c r="P236" s="24">
        <v>469</v>
      </c>
      <c r="Q236" s="24">
        <v>488.3</v>
      </c>
      <c r="R236" s="24" t="s">
        <v>21</v>
      </c>
      <c r="S236" s="24">
        <f>SUM(Q236:Q237)</f>
        <v>639.1</v>
      </c>
      <c r="T236" s="65">
        <f t="shared" si="4"/>
        <v>19173000</v>
      </c>
      <c r="U236" s="87">
        <f>SUM(T236:T236)</f>
        <v>19173000</v>
      </c>
    </row>
    <row r="237" spans="1:21" s="37" customFormat="1">
      <c r="A237" s="36">
        <v>327</v>
      </c>
      <c r="B237" s="78"/>
      <c r="C237" s="25"/>
      <c r="D237" s="25"/>
      <c r="E237" s="25"/>
      <c r="F237" s="46" t="s">
        <v>259</v>
      </c>
      <c r="G237" s="25"/>
      <c r="H237" s="33"/>
      <c r="I237" s="25"/>
      <c r="J237" s="55"/>
      <c r="K237" s="55"/>
      <c r="L237" s="55"/>
      <c r="M237" s="55"/>
      <c r="N237" s="25" t="s">
        <v>174</v>
      </c>
      <c r="O237" s="25">
        <v>63</v>
      </c>
      <c r="P237" s="25">
        <v>265</v>
      </c>
      <c r="Q237" s="25">
        <v>150.80000000000001</v>
      </c>
      <c r="R237" s="25" t="s">
        <v>21</v>
      </c>
      <c r="S237" s="25"/>
      <c r="T237" s="66"/>
      <c r="U237" s="88"/>
    </row>
    <row r="238" spans="1:21" s="37" customFormat="1">
      <c r="A238" s="36"/>
      <c r="B238" s="78"/>
      <c r="C238" s="25"/>
      <c r="D238" s="25"/>
      <c r="E238" s="25"/>
      <c r="F238" s="46" t="s">
        <v>260</v>
      </c>
      <c r="G238" s="25"/>
      <c r="H238" s="42"/>
      <c r="I238" s="25"/>
      <c r="J238" s="55"/>
      <c r="K238" s="55"/>
      <c r="L238" s="55"/>
      <c r="M238" s="55"/>
      <c r="N238" s="25"/>
      <c r="O238" s="25"/>
      <c r="P238" s="25"/>
      <c r="Q238" s="25"/>
      <c r="R238" s="25"/>
      <c r="S238" s="25"/>
      <c r="T238" s="66"/>
      <c r="U238" s="88"/>
    </row>
    <row r="239" spans="1:21" s="37" customFormat="1">
      <c r="A239" s="36"/>
      <c r="B239" s="78"/>
      <c r="C239" s="25"/>
      <c r="D239" s="25"/>
      <c r="E239" s="25"/>
      <c r="F239" s="46" t="s">
        <v>261</v>
      </c>
      <c r="G239" s="25"/>
      <c r="H239" s="42"/>
      <c r="I239" s="25"/>
      <c r="J239" s="55"/>
      <c r="K239" s="55"/>
      <c r="L239" s="55"/>
      <c r="M239" s="55"/>
      <c r="N239" s="25"/>
      <c r="O239" s="25"/>
      <c r="P239" s="25"/>
      <c r="Q239" s="25"/>
      <c r="R239" s="25"/>
      <c r="S239" s="25"/>
      <c r="T239" s="66"/>
      <c r="U239" s="88"/>
    </row>
    <row r="240" spans="1:21" s="37" customFormat="1">
      <c r="A240" s="36"/>
      <c r="B240" s="78"/>
      <c r="C240" s="25"/>
      <c r="D240" s="25"/>
      <c r="E240" s="25"/>
      <c r="F240" s="46" t="s">
        <v>262</v>
      </c>
      <c r="G240" s="25"/>
      <c r="H240" s="42"/>
      <c r="I240" s="25"/>
      <c r="J240" s="55"/>
      <c r="K240" s="55"/>
      <c r="L240" s="55"/>
      <c r="M240" s="55"/>
      <c r="N240" s="25"/>
      <c r="O240" s="25"/>
      <c r="P240" s="25"/>
      <c r="Q240" s="25"/>
      <c r="R240" s="25"/>
      <c r="S240" s="25"/>
      <c r="T240" s="66"/>
      <c r="U240" s="88"/>
    </row>
    <row r="241" spans="1:21" s="37" customFormat="1">
      <c r="A241" s="3"/>
      <c r="B241" s="79"/>
      <c r="C241" s="26"/>
      <c r="D241" s="26"/>
      <c r="E241" s="26"/>
      <c r="F241" s="47" t="s">
        <v>263</v>
      </c>
      <c r="G241" s="26"/>
      <c r="H241" s="44"/>
      <c r="I241" s="26"/>
      <c r="J241" s="56"/>
      <c r="K241" s="56"/>
      <c r="L241" s="56"/>
      <c r="M241" s="56"/>
      <c r="N241" s="26"/>
      <c r="O241" s="26"/>
      <c r="P241" s="26"/>
      <c r="Q241" s="26"/>
      <c r="R241" s="26"/>
      <c r="S241" s="26"/>
      <c r="T241" s="66"/>
      <c r="U241" s="89"/>
    </row>
    <row r="242" spans="1:21" s="37" customFormat="1">
      <c r="A242" s="39">
        <v>278</v>
      </c>
      <c r="B242" s="77">
        <f>COUNTA($B$4:B237)</f>
        <v>51</v>
      </c>
      <c r="C242" s="24">
        <v>169</v>
      </c>
      <c r="D242" s="24">
        <v>13</v>
      </c>
      <c r="E242" s="24" t="s">
        <v>264</v>
      </c>
      <c r="F242" s="32" t="s">
        <v>264</v>
      </c>
      <c r="G242" s="24"/>
      <c r="H242" s="32"/>
      <c r="I242" s="24" t="s">
        <v>272</v>
      </c>
      <c r="J242" s="54">
        <v>7</v>
      </c>
      <c r="K242" s="54">
        <v>0</v>
      </c>
      <c r="L242" s="54">
        <v>2</v>
      </c>
      <c r="M242" s="54">
        <v>0</v>
      </c>
      <c r="N242" s="24" t="s">
        <v>174</v>
      </c>
      <c r="O242" s="24">
        <v>63</v>
      </c>
      <c r="P242" s="24">
        <v>241</v>
      </c>
      <c r="Q242" s="24">
        <v>131.6</v>
      </c>
      <c r="R242" s="24" t="s">
        <v>21</v>
      </c>
      <c r="S242" s="24">
        <f>SUM(Q242:Q244)</f>
        <v>649.4</v>
      </c>
      <c r="T242" s="65">
        <f t="shared" si="4"/>
        <v>19482000</v>
      </c>
      <c r="U242" s="87">
        <f>SUM(T242:T242)</f>
        <v>19482000</v>
      </c>
    </row>
    <row r="243" spans="1:21" s="37" customFormat="1">
      <c r="A243" s="36">
        <v>573</v>
      </c>
      <c r="B243" s="78"/>
      <c r="C243" s="25"/>
      <c r="D243" s="25"/>
      <c r="E243" s="25"/>
      <c r="F243" s="46" t="s">
        <v>265</v>
      </c>
      <c r="G243" s="25"/>
      <c r="H243" s="33"/>
      <c r="I243" s="25"/>
      <c r="J243" s="55"/>
      <c r="K243" s="55"/>
      <c r="L243" s="55"/>
      <c r="M243" s="55"/>
      <c r="N243" s="25" t="s">
        <v>174</v>
      </c>
      <c r="O243" s="25">
        <v>63</v>
      </c>
      <c r="P243" s="25">
        <v>468</v>
      </c>
      <c r="Q243" s="25">
        <v>215.7</v>
      </c>
      <c r="R243" s="25" t="s">
        <v>21</v>
      </c>
      <c r="S243" s="25"/>
      <c r="T243" s="66"/>
      <c r="U243" s="88"/>
    </row>
    <row r="244" spans="1:21" s="37" customFormat="1">
      <c r="A244" s="36">
        <v>329</v>
      </c>
      <c r="B244" s="78"/>
      <c r="C244" s="25"/>
      <c r="D244" s="25"/>
      <c r="E244" s="25"/>
      <c r="F244" s="46" t="s">
        <v>266</v>
      </c>
      <c r="G244" s="25"/>
      <c r="H244" s="33"/>
      <c r="I244" s="25"/>
      <c r="J244" s="55"/>
      <c r="K244" s="55"/>
      <c r="L244" s="55"/>
      <c r="M244" s="55"/>
      <c r="N244" s="25" t="s">
        <v>174</v>
      </c>
      <c r="O244" s="25">
        <v>63</v>
      </c>
      <c r="P244" s="25">
        <v>266</v>
      </c>
      <c r="Q244" s="25">
        <v>302.10000000000002</v>
      </c>
      <c r="R244" s="25" t="s">
        <v>21</v>
      </c>
      <c r="S244" s="25"/>
      <c r="T244" s="66"/>
      <c r="U244" s="88"/>
    </row>
    <row r="245" spans="1:21" s="37" customFormat="1">
      <c r="A245" s="36">
        <v>319</v>
      </c>
      <c r="B245" s="78"/>
      <c r="C245" s="25"/>
      <c r="D245" s="25"/>
      <c r="E245" s="25"/>
      <c r="F245" s="46" t="s">
        <v>267</v>
      </c>
      <c r="G245" s="25"/>
      <c r="H245" s="42"/>
      <c r="I245" s="25"/>
      <c r="J245" s="55"/>
      <c r="K245" s="55"/>
      <c r="L245" s="55"/>
      <c r="M245" s="55"/>
      <c r="N245" s="25"/>
      <c r="O245" s="25"/>
      <c r="P245" s="25"/>
      <c r="Q245" s="25"/>
      <c r="R245" s="25"/>
      <c r="S245" s="25"/>
      <c r="T245" s="66"/>
      <c r="U245" s="88"/>
    </row>
    <row r="246" spans="1:21" s="37" customFormat="1">
      <c r="A246" s="36">
        <v>445</v>
      </c>
      <c r="B246" s="78"/>
      <c r="C246" s="25"/>
      <c r="D246" s="25"/>
      <c r="E246" s="25"/>
      <c r="F246" s="46" t="s">
        <v>268</v>
      </c>
      <c r="G246" s="25"/>
      <c r="H246" s="42"/>
      <c r="I246" s="25"/>
      <c r="J246" s="55"/>
      <c r="K246" s="55"/>
      <c r="L246" s="55"/>
      <c r="M246" s="55"/>
      <c r="N246" s="25"/>
      <c r="O246" s="25"/>
      <c r="P246" s="25"/>
      <c r="Q246" s="25"/>
      <c r="R246" s="25"/>
      <c r="S246" s="25"/>
      <c r="T246" s="66"/>
      <c r="U246" s="88"/>
    </row>
    <row r="247" spans="1:21" s="37" customFormat="1">
      <c r="A247" s="36">
        <v>1176</v>
      </c>
      <c r="B247" s="78"/>
      <c r="C247" s="25"/>
      <c r="D247" s="25"/>
      <c r="E247" s="25"/>
      <c r="F247" s="46" t="s">
        <v>269</v>
      </c>
      <c r="G247" s="25"/>
      <c r="H247" s="42"/>
      <c r="I247" s="25"/>
      <c r="J247" s="55"/>
      <c r="K247" s="55"/>
      <c r="L247" s="55"/>
      <c r="M247" s="55"/>
      <c r="N247" s="25"/>
      <c r="O247" s="25"/>
      <c r="P247" s="25"/>
      <c r="Q247" s="25"/>
      <c r="R247" s="25"/>
      <c r="S247" s="25"/>
      <c r="T247" s="66"/>
      <c r="U247" s="88"/>
    </row>
    <row r="248" spans="1:21" s="50" customFormat="1">
      <c r="A248" s="3">
        <v>584</v>
      </c>
      <c r="B248" s="79"/>
      <c r="C248" s="26"/>
      <c r="D248" s="26"/>
      <c r="E248" s="26"/>
      <c r="F248" s="47" t="s">
        <v>270</v>
      </c>
      <c r="G248" s="26"/>
      <c r="H248" s="44"/>
      <c r="I248" s="26"/>
      <c r="J248" s="56"/>
      <c r="K248" s="56"/>
      <c r="L248" s="56"/>
      <c r="M248" s="56"/>
      <c r="N248" s="26"/>
      <c r="O248" s="26"/>
      <c r="P248" s="26"/>
      <c r="Q248" s="26"/>
      <c r="R248" s="26"/>
      <c r="S248" s="26"/>
      <c r="T248" s="71"/>
      <c r="U248" s="89"/>
    </row>
    <row r="249" spans="1:21" s="50" customFormat="1">
      <c r="A249" s="39"/>
      <c r="B249" s="77">
        <v>52</v>
      </c>
      <c r="C249" s="24">
        <v>157</v>
      </c>
      <c r="D249" s="24">
        <v>13</v>
      </c>
      <c r="E249" s="24" t="s">
        <v>271</v>
      </c>
      <c r="F249" s="51" t="s">
        <v>271</v>
      </c>
      <c r="G249" s="17" t="s">
        <v>363</v>
      </c>
      <c r="H249" s="45"/>
      <c r="I249" s="24" t="s">
        <v>272</v>
      </c>
      <c r="J249" s="60">
        <v>7</v>
      </c>
      <c r="K249" s="54">
        <v>0</v>
      </c>
      <c r="L249" s="54">
        <v>1</v>
      </c>
      <c r="M249" s="54">
        <v>0</v>
      </c>
      <c r="N249" s="24" t="s">
        <v>174</v>
      </c>
      <c r="O249" s="24">
        <v>63</v>
      </c>
      <c r="P249" s="24">
        <v>242</v>
      </c>
      <c r="Q249" s="24">
        <v>442.9</v>
      </c>
      <c r="R249" s="24" t="s">
        <v>21</v>
      </c>
      <c r="S249" s="24">
        <v>442.9</v>
      </c>
      <c r="T249" s="65">
        <f t="shared" si="4"/>
        <v>13287000</v>
      </c>
      <c r="U249" s="87">
        <f>SUM(T249:T249)</f>
        <v>13287000</v>
      </c>
    </row>
    <row r="250" spans="1:21" s="50" customFormat="1">
      <c r="A250" s="36"/>
      <c r="B250" s="78"/>
      <c r="C250" s="25"/>
      <c r="D250" s="25"/>
      <c r="E250" s="25"/>
      <c r="F250" s="46" t="s">
        <v>273</v>
      </c>
      <c r="G250" s="25"/>
      <c r="H250" s="42"/>
      <c r="I250" s="25"/>
      <c r="J250" s="61"/>
      <c r="K250" s="55"/>
      <c r="L250" s="55"/>
      <c r="M250" s="55"/>
      <c r="N250" s="25"/>
      <c r="O250" s="25"/>
      <c r="P250" s="25"/>
      <c r="Q250" s="25"/>
      <c r="R250" s="25"/>
      <c r="S250" s="25"/>
      <c r="T250" s="66"/>
      <c r="U250" s="88"/>
    </row>
    <row r="251" spans="1:21" s="50" customFormat="1">
      <c r="A251" s="36"/>
      <c r="B251" s="78"/>
      <c r="C251" s="25"/>
      <c r="D251" s="25"/>
      <c r="E251" s="25"/>
      <c r="F251" s="46" t="s">
        <v>274</v>
      </c>
      <c r="G251" s="25"/>
      <c r="H251" s="42"/>
      <c r="I251" s="25"/>
      <c r="J251" s="61"/>
      <c r="K251" s="55"/>
      <c r="L251" s="55"/>
      <c r="M251" s="55"/>
      <c r="N251" s="25"/>
      <c r="O251" s="25"/>
      <c r="P251" s="25"/>
      <c r="Q251" s="25"/>
      <c r="R251" s="25"/>
      <c r="S251" s="25"/>
      <c r="T251" s="66"/>
      <c r="U251" s="88"/>
    </row>
    <row r="252" spans="1:21" s="50" customFormat="1">
      <c r="A252" s="36"/>
      <c r="B252" s="78"/>
      <c r="C252" s="25"/>
      <c r="D252" s="25"/>
      <c r="E252" s="25"/>
      <c r="F252" s="46" t="s">
        <v>275</v>
      </c>
      <c r="G252" s="25"/>
      <c r="H252" s="42"/>
      <c r="I252" s="25"/>
      <c r="J252" s="61"/>
      <c r="K252" s="55"/>
      <c r="L252" s="55"/>
      <c r="M252" s="55"/>
      <c r="N252" s="25"/>
      <c r="O252" s="25"/>
      <c r="P252" s="25"/>
      <c r="Q252" s="25"/>
      <c r="R252" s="25"/>
      <c r="S252" s="25"/>
      <c r="T252" s="66"/>
      <c r="U252" s="88"/>
    </row>
    <row r="253" spans="1:21" s="50" customFormat="1">
      <c r="A253" s="36"/>
      <c r="B253" s="78"/>
      <c r="C253" s="25"/>
      <c r="D253" s="25"/>
      <c r="E253" s="25"/>
      <c r="F253" s="46" t="s">
        <v>276</v>
      </c>
      <c r="G253" s="25"/>
      <c r="H253" s="42"/>
      <c r="I253" s="25"/>
      <c r="J253" s="61"/>
      <c r="K253" s="55"/>
      <c r="L253" s="55"/>
      <c r="M253" s="55"/>
      <c r="N253" s="25"/>
      <c r="O253" s="25"/>
      <c r="P253" s="25"/>
      <c r="Q253" s="25"/>
      <c r="R253" s="25"/>
      <c r="S253" s="25"/>
      <c r="T253" s="66"/>
      <c r="U253" s="88"/>
    </row>
    <row r="254" spans="1:21" s="50" customFormat="1">
      <c r="A254" s="36"/>
      <c r="B254" s="78"/>
      <c r="C254" s="25"/>
      <c r="D254" s="25"/>
      <c r="E254" s="25"/>
      <c r="F254" s="46" t="s">
        <v>277</v>
      </c>
      <c r="G254" s="25"/>
      <c r="H254" s="42"/>
      <c r="I254" s="25"/>
      <c r="J254" s="61"/>
      <c r="K254" s="55"/>
      <c r="L254" s="55"/>
      <c r="M254" s="55"/>
      <c r="N254" s="25"/>
      <c r="O254" s="25"/>
      <c r="P254" s="25"/>
      <c r="Q254" s="25"/>
      <c r="R254" s="25"/>
      <c r="S254" s="25"/>
      <c r="T254" s="66"/>
      <c r="U254" s="88"/>
    </row>
    <row r="255" spans="1:21" s="50" customFormat="1">
      <c r="A255" s="3"/>
      <c r="B255" s="79"/>
      <c r="C255" s="26"/>
      <c r="D255" s="26"/>
      <c r="E255" s="26"/>
      <c r="F255" s="47" t="s">
        <v>278</v>
      </c>
      <c r="G255" s="26"/>
      <c r="H255" s="44"/>
      <c r="I255" s="26"/>
      <c r="J255" s="57"/>
      <c r="K255" s="56"/>
      <c r="L255" s="56"/>
      <c r="M255" s="56"/>
      <c r="N255" s="26"/>
      <c r="O255" s="26"/>
      <c r="P255" s="26"/>
      <c r="Q255" s="26"/>
      <c r="R255" s="26"/>
      <c r="S255" s="26"/>
      <c r="T255" s="71"/>
      <c r="U255" s="89"/>
    </row>
    <row r="256" spans="1:21" s="50" customFormat="1">
      <c r="A256" s="3"/>
      <c r="B256" s="98">
        <v>53</v>
      </c>
      <c r="C256" s="75"/>
      <c r="D256" s="75"/>
      <c r="E256" s="75"/>
      <c r="F256" s="32" t="s">
        <v>368</v>
      </c>
      <c r="G256" s="72"/>
      <c r="H256" s="44"/>
      <c r="I256" s="72" t="s">
        <v>272</v>
      </c>
      <c r="J256" s="57"/>
      <c r="K256" s="56"/>
      <c r="L256" s="56"/>
      <c r="M256" s="56"/>
      <c r="N256" s="74"/>
      <c r="O256" s="72">
        <v>60</v>
      </c>
      <c r="P256" s="72">
        <v>984</v>
      </c>
      <c r="Q256" s="72">
        <v>528</v>
      </c>
      <c r="R256" s="72" t="s">
        <v>21</v>
      </c>
      <c r="S256" s="72">
        <f>SUM(Q256:Q260)</f>
        <v>1536</v>
      </c>
      <c r="T256" s="101">
        <f>S256*30000</f>
        <v>46080000</v>
      </c>
      <c r="U256" s="76"/>
    </row>
    <row r="257" spans="1:21" s="50" customFormat="1">
      <c r="A257" s="3"/>
      <c r="B257" s="99"/>
      <c r="C257" s="75"/>
      <c r="D257" s="75"/>
      <c r="E257" s="75"/>
      <c r="F257" s="33" t="s">
        <v>369</v>
      </c>
      <c r="G257" s="41" t="s">
        <v>372</v>
      </c>
      <c r="H257" s="44"/>
      <c r="I257" s="73"/>
      <c r="J257" s="57"/>
      <c r="K257" s="56"/>
      <c r="L257" s="56"/>
      <c r="M257" s="56"/>
      <c r="N257" s="74"/>
      <c r="O257" s="73">
        <v>60</v>
      </c>
      <c r="P257" s="73">
        <v>540</v>
      </c>
      <c r="Q257" s="73">
        <v>201.5</v>
      </c>
      <c r="R257" s="73" t="s">
        <v>21</v>
      </c>
      <c r="S257" s="73"/>
      <c r="T257" s="102"/>
      <c r="U257" s="76"/>
    </row>
    <row r="258" spans="1:21" s="50" customFormat="1">
      <c r="A258" s="3"/>
      <c r="B258" s="99"/>
      <c r="C258" s="75"/>
      <c r="D258" s="75"/>
      <c r="E258" s="75"/>
      <c r="F258" s="33" t="s">
        <v>370</v>
      </c>
      <c r="G258" s="41" t="s">
        <v>373</v>
      </c>
      <c r="H258" s="44"/>
      <c r="I258" s="73"/>
      <c r="J258" s="57"/>
      <c r="K258" s="56"/>
      <c r="L258" s="56"/>
      <c r="M258" s="56"/>
      <c r="N258" s="74"/>
      <c r="O258" s="73">
        <v>60</v>
      </c>
      <c r="P258" s="73">
        <v>327</v>
      </c>
      <c r="Q258" s="73">
        <v>321.5</v>
      </c>
      <c r="R258" s="73" t="s">
        <v>21</v>
      </c>
      <c r="S258" s="73"/>
      <c r="T258" s="102"/>
      <c r="U258" s="76"/>
    </row>
    <row r="259" spans="1:21" s="50" customFormat="1">
      <c r="A259" s="3"/>
      <c r="B259" s="99"/>
      <c r="C259" s="75"/>
      <c r="D259" s="75"/>
      <c r="E259" s="75"/>
      <c r="F259" s="33" t="s">
        <v>371</v>
      </c>
      <c r="G259" s="73"/>
      <c r="H259" s="44"/>
      <c r="I259" s="73"/>
      <c r="J259" s="57"/>
      <c r="K259" s="56"/>
      <c r="L259" s="56"/>
      <c r="M259" s="56"/>
      <c r="N259" s="74"/>
      <c r="O259" s="73">
        <v>60</v>
      </c>
      <c r="P259" s="73">
        <v>816</v>
      </c>
      <c r="Q259" s="73">
        <v>21.200000000000045</v>
      </c>
      <c r="R259" s="73" t="s">
        <v>21</v>
      </c>
      <c r="S259" s="73"/>
      <c r="T259" s="102"/>
      <c r="U259" s="76"/>
    </row>
    <row r="260" spans="1:21" s="50" customFormat="1">
      <c r="A260" s="3"/>
      <c r="B260" s="100"/>
      <c r="C260" s="75"/>
      <c r="D260" s="75"/>
      <c r="E260" s="75"/>
      <c r="F260" s="34"/>
      <c r="G260" s="74"/>
      <c r="H260" s="44"/>
      <c r="I260" s="74"/>
      <c r="J260" s="57"/>
      <c r="K260" s="56"/>
      <c r="L260" s="56"/>
      <c r="M260" s="56"/>
      <c r="N260" s="74"/>
      <c r="O260" s="74">
        <v>63</v>
      </c>
      <c r="P260" s="74">
        <v>173</v>
      </c>
      <c r="Q260" s="74">
        <v>463.8</v>
      </c>
      <c r="R260" s="74" t="s">
        <v>21</v>
      </c>
      <c r="S260" s="74"/>
      <c r="T260" s="103"/>
      <c r="U260" s="76"/>
    </row>
    <row r="261" spans="1:21" ht="27.75" customHeight="1">
      <c r="A261" s="4"/>
      <c r="B261" s="95" t="s">
        <v>13</v>
      </c>
      <c r="C261" s="96"/>
      <c r="D261" s="96"/>
      <c r="E261" s="96"/>
      <c r="F261" s="97"/>
      <c r="G261" s="31"/>
      <c r="H261" s="7"/>
      <c r="I261" s="5"/>
      <c r="J261" s="58"/>
      <c r="K261" s="58"/>
      <c r="L261" s="58"/>
      <c r="M261" s="58"/>
      <c r="N261" s="31"/>
      <c r="O261" s="31"/>
      <c r="P261" s="31"/>
      <c r="Q261" s="15">
        <f>SUM(Q7:Q260)</f>
        <v>46824.799999999981</v>
      </c>
      <c r="R261" s="31"/>
      <c r="S261" s="15">
        <f>SUM(S7:S260)</f>
        <v>46824.799999999996</v>
      </c>
      <c r="T261" s="70">
        <f>SUM(T7:T260)</f>
        <v>1404744000</v>
      </c>
      <c r="U261" s="2"/>
    </row>
    <row r="262" spans="1:21">
      <c r="A262" s="10"/>
      <c r="B262" s="10"/>
      <c r="C262" s="10"/>
      <c r="D262" s="10"/>
      <c r="E262" s="10"/>
      <c r="G262" s="1"/>
      <c r="I262" s="13"/>
      <c r="J262" s="62"/>
      <c r="K262" s="62"/>
      <c r="L262" s="62"/>
      <c r="M262" s="62"/>
      <c r="T262" s="67"/>
    </row>
    <row r="263" spans="1:21">
      <c r="A263" s="10"/>
      <c r="B263" s="10"/>
      <c r="C263" s="10"/>
      <c r="D263" s="10"/>
      <c r="E263" s="10"/>
      <c r="G263" s="1"/>
      <c r="I263" s="13"/>
      <c r="J263" s="62"/>
      <c r="K263" s="62"/>
      <c r="L263" s="62"/>
      <c r="M263" s="62"/>
      <c r="T263" s="68"/>
    </row>
    <row r="264" spans="1:21">
      <c r="A264" s="10"/>
      <c r="B264" s="10"/>
      <c r="C264" s="10"/>
      <c r="D264" s="10"/>
      <c r="E264" s="10"/>
      <c r="G264" s="1"/>
      <c r="I264" s="13"/>
      <c r="J264" s="62"/>
      <c r="K264" s="62"/>
      <c r="L264" s="62"/>
      <c r="M264" s="62"/>
      <c r="T264" s="67"/>
    </row>
    <row r="265" spans="1:21">
      <c r="A265" s="10"/>
      <c r="B265" s="10"/>
      <c r="C265" s="10"/>
      <c r="D265" s="10"/>
      <c r="E265" s="10"/>
      <c r="G265" s="1"/>
      <c r="I265" s="13"/>
      <c r="J265" s="62"/>
      <c r="K265" s="62"/>
      <c r="L265" s="62"/>
      <c r="M265" s="62"/>
      <c r="T265" s="67"/>
    </row>
    <row r="266" spans="1:21">
      <c r="A266" s="11"/>
      <c r="B266" s="11"/>
      <c r="C266" s="11"/>
      <c r="D266" s="11"/>
      <c r="E266" s="11"/>
      <c r="G266" s="1"/>
      <c r="I266" s="13"/>
      <c r="J266" s="63"/>
      <c r="K266" s="63"/>
      <c r="L266" s="63"/>
      <c r="M266" s="63"/>
      <c r="O266" s="12"/>
      <c r="T266" s="67"/>
    </row>
  </sheetData>
  <autoFilter ref="A6:U261"/>
  <mergeCells count="123">
    <mergeCell ref="U202:U206"/>
    <mergeCell ref="U159:U162"/>
    <mergeCell ref="U163:U168"/>
    <mergeCell ref="U192:U194"/>
    <mergeCell ref="U195:U198"/>
    <mergeCell ref="U199:U201"/>
    <mergeCell ref="U179:U183"/>
    <mergeCell ref="U169:U171"/>
    <mergeCell ref="U172:U178"/>
    <mergeCell ref="U184:U187"/>
    <mergeCell ref="U188:U191"/>
    <mergeCell ref="B261:F261"/>
    <mergeCell ref="U207:U208"/>
    <mergeCell ref="U209:U214"/>
    <mergeCell ref="U215:U220"/>
    <mergeCell ref="U221:U224"/>
    <mergeCell ref="U225:U230"/>
    <mergeCell ref="U231:U235"/>
    <mergeCell ref="U236:U241"/>
    <mergeCell ref="U242:U248"/>
    <mergeCell ref="U249:U255"/>
    <mergeCell ref="B242:B248"/>
    <mergeCell ref="B249:B255"/>
    <mergeCell ref="B215:B220"/>
    <mergeCell ref="B221:B224"/>
    <mergeCell ref="B225:B230"/>
    <mergeCell ref="B231:B235"/>
    <mergeCell ref="B236:B241"/>
    <mergeCell ref="B256:B260"/>
    <mergeCell ref="T256:T260"/>
    <mergeCell ref="U156:U158"/>
    <mergeCell ref="U128:U133"/>
    <mergeCell ref="U78:U83"/>
    <mergeCell ref="U84:U88"/>
    <mergeCell ref="U89:U94"/>
    <mergeCell ref="U95:U100"/>
    <mergeCell ref="U101:U103"/>
    <mergeCell ref="U104:U108"/>
    <mergeCell ref="U109:U113"/>
    <mergeCell ref="U114:U116"/>
    <mergeCell ref="U117:U122"/>
    <mergeCell ref="U123:U127"/>
    <mergeCell ref="U134:U140"/>
    <mergeCell ref="U141:U143"/>
    <mergeCell ref="U144:U147"/>
    <mergeCell ref="U148:U151"/>
    <mergeCell ref="U152:U155"/>
    <mergeCell ref="U74:U77"/>
    <mergeCell ref="U31:U33"/>
    <mergeCell ref="U34:U36"/>
    <mergeCell ref="U37:U41"/>
    <mergeCell ref="U42:U46"/>
    <mergeCell ref="U47:U49"/>
    <mergeCell ref="U50:U54"/>
    <mergeCell ref="U55:U59"/>
    <mergeCell ref="U60:U63"/>
    <mergeCell ref="U64:U69"/>
    <mergeCell ref="U70:U73"/>
    <mergeCell ref="U25:U30"/>
    <mergeCell ref="T4:T6"/>
    <mergeCell ref="N5:N6"/>
    <mergeCell ref="O5:O6"/>
    <mergeCell ref="P5:P6"/>
    <mergeCell ref="Q5:Q6"/>
    <mergeCell ref="R5:R6"/>
    <mergeCell ref="S5:S6"/>
    <mergeCell ref="U7:U12"/>
    <mergeCell ref="U13:U20"/>
    <mergeCell ref="U21:U24"/>
    <mergeCell ref="N4:S4"/>
    <mergeCell ref="B7:B12"/>
    <mergeCell ref="B13:B20"/>
    <mergeCell ref="B21:B24"/>
    <mergeCell ref="B25:B30"/>
    <mergeCell ref="B31:B33"/>
    <mergeCell ref="B1:T1"/>
    <mergeCell ref="B2:T2"/>
    <mergeCell ref="A4:A5"/>
    <mergeCell ref="B4:B6"/>
    <mergeCell ref="F4:F6"/>
    <mergeCell ref="G4:G6"/>
    <mergeCell ref="H4:H6"/>
    <mergeCell ref="I4:I6"/>
    <mergeCell ref="B55:B59"/>
    <mergeCell ref="B60:B63"/>
    <mergeCell ref="B64:B69"/>
    <mergeCell ref="B70:B73"/>
    <mergeCell ref="B74:B77"/>
    <mergeCell ref="B34:B36"/>
    <mergeCell ref="B37:B41"/>
    <mergeCell ref="B42:B46"/>
    <mergeCell ref="B47:B49"/>
    <mergeCell ref="B50:B54"/>
    <mergeCell ref="B104:B108"/>
    <mergeCell ref="B109:B113"/>
    <mergeCell ref="B114:B116"/>
    <mergeCell ref="B117:B122"/>
    <mergeCell ref="B123:B127"/>
    <mergeCell ref="B78:B83"/>
    <mergeCell ref="B84:B88"/>
    <mergeCell ref="B89:B94"/>
    <mergeCell ref="B95:B100"/>
    <mergeCell ref="B101:B103"/>
    <mergeCell ref="B152:B155"/>
    <mergeCell ref="B156:B158"/>
    <mergeCell ref="B159:B162"/>
    <mergeCell ref="B163:B168"/>
    <mergeCell ref="B169:B171"/>
    <mergeCell ref="B128:B133"/>
    <mergeCell ref="B134:B140"/>
    <mergeCell ref="B141:B143"/>
    <mergeCell ref="B144:B147"/>
    <mergeCell ref="B148:B151"/>
    <mergeCell ref="B195:B198"/>
    <mergeCell ref="B199:B201"/>
    <mergeCell ref="B202:B206"/>
    <mergeCell ref="B207:B208"/>
    <mergeCell ref="B209:B214"/>
    <mergeCell ref="B172:B178"/>
    <mergeCell ref="B179:B183"/>
    <mergeCell ref="B184:B187"/>
    <mergeCell ref="B188:B191"/>
    <mergeCell ref="B192:B194"/>
  </mergeCells>
  <pageMargins left="0.70866141732283472" right="0.70866141732283472" top="0.74803149606299213" bottom="0.74803149606299213" header="0.31496062992125984" footer="0.31496062992125984"/>
  <pageSetup paperSize="9" scale="5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thưởng tiến độ</vt:lpstr>
      <vt:lpstr>'thưởng tiến độ'!Print_Area</vt:lpstr>
      <vt:lpstr>'thưởng tiến độ'!Print_Titles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DELL</cp:lastModifiedBy>
  <cp:lastPrinted>2026-09-28T09:29:14Z</cp:lastPrinted>
  <dcterms:created xsi:type="dcterms:W3CDTF">2026-09-17T11:40:50Z</dcterms:created>
  <dcterms:modified xsi:type="dcterms:W3CDTF">2026-10-09T04:30:45Z</dcterms:modified>
</cp:coreProperties>
</file>